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vh_h000\Cfr_h006\Iro_0ebx\1_Data\Interne_Werking\Annual_and_interim_reports\2021\1Q2021\4. quarterly report\"/>
    </mc:Choice>
  </mc:AlternateContent>
  <xr:revisionPtr revIDLastSave="0" documentId="13_ncr:1_{13A187CE-3DEB-48FB-985F-72C29D0200F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No of shares" sheetId="1" r:id="rId1"/>
  </sheets>
  <definedNames>
    <definedName name="_xlnm.Print_Area" localSheetId="0">'No of shares'!$A$1:$S$50</definedName>
  </definedNames>
  <calcPr calcId="191029" calcMode="manual" calcCompleted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3" i="1" l="1"/>
  <c r="S53" i="1"/>
  <c r="F53" i="1"/>
  <c r="J53" i="1"/>
  <c r="K53" i="1"/>
  <c r="M53" i="1"/>
  <c r="F52" i="1"/>
  <c r="J52" i="1"/>
  <c r="K52" i="1"/>
  <c r="L51" i="1"/>
  <c r="L52" i="1"/>
  <c r="M52" i="1"/>
  <c r="N53" i="1"/>
  <c r="F51" i="1"/>
  <c r="J51" i="1"/>
  <c r="K51" i="1"/>
  <c r="M51" i="1"/>
  <c r="N52" i="1"/>
  <c r="F50" i="1"/>
  <c r="J50" i="1"/>
  <c r="K50" i="1"/>
  <c r="M50" i="1"/>
  <c r="N51" i="1"/>
  <c r="N50" i="1"/>
  <c r="O53" i="1"/>
  <c r="G53" i="1"/>
  <c r="G52" i="1"/>
  <c r="G51" i="1"/>
  <c r="G50" i="1"/>
  <c r="H53" i="1"/>
  <c r="Q52" i="1"/>
  <c r="S52" i="1"/>
  <c r="O52" i="1"/>
  <c r="H52" i="1"/>
  <c r="Q51" i="1"/>
  <c r="S51" i="1"/>
  <c r="O51" i="1"/>
  <c r="H51" i="1"/>
  <c r="Q50" i="1"/>
  <c r="S50" i="1"/>
  <c r="O50" i="1"/>
  <c r="H50" i="1"/>
  <c r="K47" i="1"/>
  <c r="K48" i="1"/>
  <c r="K46" i="1"/>
  <c r="F46" i="1"/>
  <c r="Q49" i="1"/>
  <c r="S49" i="1"/>
  <c r="F49" i="1"/>
  <c r="J49" i="1"/>
  <c r="K49" i="1"/>
  <c r="M49" i="1"/>
  <c r="F48" i="1"/>
  <c r="J48" i="1"/>
  <c r="L47" i="1"/>
  <c r="L48" i="1"/>
  <c r="M48" i="1"/>
  <c r="N49" i="1"/>
  <c r="F47" i="1"/>
  <c r="J47" i="1"/>
  <c r="M47" i="1"/>
  <c r="N48" i="1"/>
  <c r="J46" i="1"/>
  <c r="M46" i="1"/>
  <c r="N47" i="1"/>
  <c r="F45" i="1"/>
  <c r="J45" i="1"/>
  <c r="K45" i="1"/>
  <c r="M45" i="1"/>
  <c r="N46" i="1"/>
  <c r="O49" i="1"/>
  <c r="G49" i="1"/>
  <c r="G48" i="1"/>
  <c r="G47" i="1"/>
  <c r="G46" i="1"/>
  <c r="H49" i="1"/>
  <c r="Q48" i="1"/>
  <c r="S48" i="1"/>
  <c r="O48" i="1"/>
  <c r="H48" i="1"/>
  <c r="Q47" i="1"/>
  <c r="S47" i="1"/>
  <c r="O47" i="1"/>
  <c r="H47" i="1"/>
  <c r="Q46" i="1"/>
  <c r="S46" i="1"/>
  <c r="O46" i="1"/>
  <c r="H46" i="1"/>
  <c r="F44" i="1"/>
  <c r="F43" i="1"/>
  <c r="G44" i="1"/>
  <c r="F42" i="1"/>
  <c r="G43" i="1"/>
  <c r="F41" i="1"/>
  <c r="G42" i="1"/>
  <c r="H44" i="1"/>
  <c r="Q45" i="1"/>
  <c r="S45" i="1"/>
  <c r="J44" i="1"/>
  <c r="L43" i="1"/>
  <c r="L44" i="1"/>
  <c r="M44" i="1"/>
  <c r="N45" i="1"/>
  <c r="J43" i="1"/>
  <c r="M43" i="1"/>
  <c r="N44" i="1"/>
  <c r="J42" i="1"/>
  <c r="M42" i="1"/>
  <c r="N43" i="1"/>
  <c r="J41" i="1"/>
  <c r="M41" i="1"/>
  <c r="N42" i="1"/>
  <c r="O45" i="1"/>
  <c r="G45" i="1"/>
  <c r="H45" i="1"/>
  <c r="Q44" i="1"/>
  <c r="S44" i="1"/>
  <c r="O44" i="1"/>
  <c r="Q43" i="1"/>
  <c r="S43" i="1"/>
  <c r="O43" i="1"/>
  <c r="H43" i="1"/>
  <c r="Q42" i="1"/>
  <c r="S42" i="1"/>
  <c r="O42" i="1"/>
  <c r="H42" i="1"/>
  <c r="F40" i="1"/>
  <c r="F39" i="1"/>
  <c r="G40" i="1"/>
  <c r="F38" i="1"/>
  <c r="G39" i="1"/>
  <c r="F37" i="1"/>
  <c r="G38" i="1"/>
  <c r="H40" i="1"/>
  <c r="Q39" i="1"/>
  <c r="Q38" i="1"/>
  <c r="S38" i="1"/>
  <c r="J38" i="1"/>
  <c r="M38" i="1"/>
  <c r="J37" i="1"/>
  <c r="M37" i="1"/>
  <c r="N38" i="1"/>
  <c r="O38" i="1"/>
  <c r="H38" i="1"/>
  <c r="Q41" i="1"/>
  <c r="S41" i="1"/>
  <c r="J40" i="1"/>
  <c r="L39" i="1"/>
  <c r="L40" i="1"/>
  <c r="M40" i="1"/>
  <c r="N41" i="1"/>
  <c r="J39" i="1"/>
  <c r="M39" i="1"/>
  <c r="N40" i="1"/>
  <c r="N39" i="1"/>
  <c r="O41" i="1"/>
  <c r="G41" i="1"/>
  <c r="H41" i="1"/>
  <c r="Q40" i="1"/>
  <c r="S40" i="1"/>
  <c r="O40" i="1"/>
  <c r="S39" i="1"/>
  <c r="O39" i="1"/>
  <c r="H39" i="1"/>
  <c r="F36" i="1"/>
  <c r="J36" i="1"/>
  <c r="L35" i="1"/>
  <c r="L36" i="1"/>
  <c r="M36" i="1"/>
  <c r="F35" i="1"/>
  <c r="J35" i="1"/>
  <c r="M35" i="1"/>
  <c r="N36" i="1"/>
  <c r="F34" i="1"/>
  <c r="J34" i="1"/>
  <c r="M34" i="1"/>
  <c r="N35" i="1"/>
  <c r="F33" i="1"/>
  <c r="J33" i="1"/>
  <c r="M33" i="1"/>
  <c r="N34" i="1"/>
  <c r="O36" i="1"/>
  <c r="N37" i="1"/>
  <c r="O37" i="1"/>
  <c r="G34" i="1"/>
  <c r="H34" i="1"/>
  <c r="Q37" i="1"/>
  <c r="S37" i="1"/>
  <c r="G37" i="1"/>
  <c r="G36" i="1"/>
  <c r="G35" i="1"/>
  <c r="H37" i="1"/>
  <c r="Q36" i="1"/>
  <c r="S36" i="1"/>
  <c r="H36" i="1"/>
  <c r="Q35" i="1"/>
  <c r="S35" i="1"/>
  <c r="O35" i="1"/>
  <c r="H35" i="1"/>
  <c r="Q34" i="1"/>
  <c r="S34" i="1"/>
  <c r="O34" i="1"/>
  <c r="Q33" i="1"/>
  <c r="S33" i="1"/>
  <c r="F32" i="1"/>
  <c r="J32" i="1"/>
  <c r="L31" i="1"/>
  <c r="L32" i="1"/>
  <c r="M32" i="1"/>
  <c r="N33" i="1"/>
  <c r="F31" i="1"/>
  <c r="J31" i="1"/>
  <c r="M31" i="1"/>
  <c r="N32" i="1"/>
  <c r="F30" i="1"/>
  <c r="J30" i="1"/>
  <c r="M30" i="1"/>
  <c r="N31" i="1"/>
  <c r="F29" i="1"/>
  <c r="J29" i="1"/>
  <c r="M29" i="1"/>
  <c r="N30" i="1"/>
  <c r="O33" i="1"/>
  <c r="G33" i="1"/>
  <c r="G32" i="1"/>
  <c r="G31" i="1"/>
  <c r="G30" i="1"/>
  <c r="H33" i="1"/>
  <c r="Q32" i="1"/>
  <c r="S32" i="1"/>
  <c r="O32" i="1"/>
  <c r="H32" i="1"/>
  <c r="Q31" i="1"/>
  <c r="S31" i="1"/>
  <c r="O31" i="1"/>
  <c r="H31" i="1"/>
  <c r="Q30" i="1"/>
  <c r="S30" i="1"/>
  <c r="O30" i="1"/>
  <c r="H30" i="1"/>
  <c r="Q29" i="1"/>
  <c r="S29" i="1"/>
  <c r="F28" i="1"/>
  <c r="J28" i="1"/>
  <c r="L27" i="1"/>
  <c r="L28" i="1"/>
  <c r="M28" i="1"/>
  <c r="N29" i="1"/>
  <c r="F27" i="1"/>
  <c r="J27" i="1"/>
  <c r="M27" i="1"/>
  <c r="N28" i="1"/>
  <c r="F26" i="1"/>
  <c r="J26" i="1"/>
  <c r="M26" i="1"/>
  <c r="N27" i="1"/>
  <c r="F25" i="1"/>
  <c r="J25" i="1"/>
  <c r="M25" i="1"/>
  <c r="N26" i="1"/>
  <c r="O29" i="1"/>
  <c r="G29" i="1"/>
  <c r="G28" i="1"/>
  <c r="G27" i="1"/>
  <c r="G26" i="1"/>
  <c r="H29" i="1"/>
  <c r="Q28" i="1"/>
  <c r="S28" i="1"/>
  <c r="O28" i="1"/>
  <c r="H28" i="1"/>
  <c r="Q27" i="1"/>
  <c r="S27" i="1"/>
  <c r="O27" i="1"/>
  <c r="H27" i="1"/>
  <c r="Q26" i="1"/>
  <c r="S26" i="1"/>
  <c r="O26" i="1"/>
  <c r="H26" i="1"/>
  <c r="E24" i="1"/>
  <c r="Q25" i="1"/>
  <c r="S25" i="1"/>
  <c r="F24" i="1"/>
  <c r="J24" i="1"/>
  <c r="L23" i="1"/>
  <c r="L24" i="1"/>
  <c r="M24" i="1"/>
  <c r="N25" i="1"/>
  <c r="F23" i="1"/>
  <c r="J23" i="1"/>
  <c r="M23" i="1"/>
  <c r="N24" i="1"/>
  <c r="F22" i="1"/>
  <c r="J22" i="1"/>
  <c r="M22" i="1"/>
  <c r="N23" i="1"/>
  <c r="F21" i="1"/>
  <c r="J21" i="1"/>
  <c r="M21" i="1"/>
  <c r="N22" i="1"/>
  <c r="O25" i="1"/>
  <c r="G25" i="1"/>
  <c r="G24" i="1"/>
  <c r="G23" i="1"/>
  <c r="G22" i="1"/>
  <c r="H25" i="1"/>
  <c r="Q24" i="1"/>
  <c r="S24" i="1"/>
  <c r="O24" i="1"/>
  <c r="H24" i="1"/>
  <c r="Q23" i="1"/>
  <c r="S23" i="1"/>
  <c r="O23" i="1"/>
  <c r="H23" i="1"/>
  <c r="Q22" i="1"/>
  <c r="S22" i="1"/>
  <c r="O22" i="1"/>
  <c r="H22" i="1"/>
  <c r="Q21" i="1"/>
  <c r="S21" i="1"/>
  <c r="F20" i="1"/>
  <c r="J20" i="1"/>
  <c r="L19" i="1"/>
  <c r="L20" i="1"/>
  <c r="M20" i="1"/>
  <c r="N21" i="1"/>
  <c r="F19" i="1"/>
  <c r="J19" i="1"/>
  <c r="M19" i="1"/>
  <c r="N20" i="1"/>
  <c r="F18" i="1"/>
  <c r="J18" i="1"/>
  <c r="M18" i="1"/>
  <c r="N19" i="1"/>
  <c r="F17" i="1"/>
  <c r="J17" i="1"/>
  <c r="M17" i="1"/>
  <c r="N18" i="1"/>
  <c r="O21" i="1"/>
  <c r="G21" i="1"/>
  <c r="G20" i="1"/>
  <c r="G19" i="1"/>
  <c r="G18" i="1"/>
  <c r="H21" i="1"/>
  <c r="Q20" i="1"/>
  <c r="S20" i="1"/>
  <c r="O20" i="1"/>
  <c r="H20" i="1"/>
  <c r="Q19" i="1"/>
  <c r="S19" i="1"/>
  <c r="O19" i="1"/>
  <c r="H19" i="1"/>
  <c r="Q18" i="1"/>
  <c r="S18" i="1"/>
  <c r="O18" i="1"/>
  <c r="H18" i="1"/>
  <c r="Q17" i="1"/>
  <c r="S17" i="1"/>
  <c r="F16" i="1"/>
  <c r="J16" i="1"/>
  <c r="L15" i="1"/>
  <c r="L16" i="1"/>
  <c r="M16" i="1"/>
  <c r="Q16" i="1"/>
  <c r="S16" i="1"/>
  <c r="Q15" i="1"/>
  <c r="S15" i="1"/>
  <c r="F15" i="1"/>
  <c r="Q14" i="1"/>
  <c r="S14" i="1"/>
  <c r="F14" i="1"/>
  <c r="J14" i="1"/>
  <c r="M14" i="1"/>
  <c r="F13" i="1"/>
  <c r="J13" i="1"/>
  <c r="M13" i="1"/>
  <c r="N14" i="1"/>
  <c r="O14" i="1"/>
  <c r="Q13" i="1"/>
  <c r="S13" i="1"/>
  <c r="Q12" i="1"/>
  <c r="S12" i="1"/>
  <c r="F12" i="1"/>
  <c r="J12" i="1"/>
  <c r="L11" i="1"/>
  <c r="L12" i="1"/>
  <c r="M12" i="1"/>
  <c r="Q11" i="1"/>
  <c r="S11" i="1"/>
  <c r="F11" i="1"/>
  <c r="J11" i="1"/>
  <c r="M11" i="1"/>
  <c r="F10" i="1"/>
  <c r="J10" i="1"/>
  <c r="M10" i="1"/>
  <c r="N11" i="1"/>
  <c r="Q10" i="1"/>
  <c r="S10" i="1"/>
  <c r="G13" i="1"/>
  <c r="G12" i="1"/>
  <c r="G11" i="1"/>
  <c r="G10" i="1"/>
  <c r="H13" i="1"/>
  <c r="H11" i="1"/>
  <c r="H10" i="1"/>
  <c r="H12" i="1"/>
  <c r="N13" i="1"/>
  <c r="N12" i="1"/>
  <c r="N10" i="1"/>
  <c r="O12" i="1"/>
  <c r="O10" i="1"/>
  <c r="O11" i="1"/>
  <c r="G15" i="1"/>
  <c r="G14" i="1"/>
  <c r="H15" i="1"/>
  <c r="H14" i="1"/>
  <c r="J15" i="1"/>
  <c r="M15" i="1"/>
  <c r="G16" i="1"/>
  <c r="O13" i="1"/>
  <c r="H16" i="1"/>
  <c r="G17" i="1"/>
  <c r="H17" i="1"/>
  <c r="N17" i="1"/>
  <c r="N15" i="1"/>
  <c r="O15" i="1"/>
  <c r="N16" i="1"/>
  <c r="O17" i="1"/>
  <c r="O16" i="1"/>
</calcChain>
</file>

<file path=xl/sharedStrings.xml><?xml version="1.0" encoding="utf-8"?>
<sst xmlns="http://schemas.openxmlformats.org/spreadsheetml/2006/main" count="65" uniqueCount="62">
  <si>
    <t>KBC Group</t>
  </si>
  <si>
    <t>Overview number of shares used for calculation of EPS</t>
  </si>
  <si>
    <t>Ordinary shares</t>
  </si>
  <si>
    <t>Average quarter</t>
  </si>
  <si>
    <t>Treasury shares</t>
  </si>
  <si>
    <t>Mandatory convertibles</t>
  </si>
  <si>
    <t>Average    Ytd</t>
  </si>
  <si>
    <t>BASIC NUMBER OF SHARES</t>
  </si>
  <si>
    <t>DILUTED NUMBER OF SHARES</t>
  </si>
  <si>
    <t>Convertible bonds</t>
  </si>
  <si>
    <t>Basic no            of shares</t>
  </si>
  <si>
    <t>Dilutive no    of shares</t>
  </si>
  <si>
    <t>Basic no        of shares</t>
  </si>
  <si>
    <t>Stock           options</t>
  </si>
  <si>
    <t>SHARES ENTITLED TO DIVIDEND</t>
  </si>
  <si>
    <t>Shares not entitled to dividend (*)</t>
  </si>
  <si>
    <t>31/12/10</t>
  </si>
  <si>
    <t>Total shares entitled to dividend</t>
  </si>
  <si>
    <t>31/03/11</t>
  </si>
  <si>
    <t>30/06/11</t>
  </si>
  <si>
    <t>30/09/11</t>
  </si>
  <si>
    <t>31/12/11</t>
  </si>
  <si>
    <t>31/03/12</t>
  </si>
  <si>
    <t>30/06/12</t>
  </si>
  <si>
    <t>30/09/12</t>
  </si>
  <si>
    <t>31/12/12</t>
  </si>
  <si>
    <t>31/03/13</t>
  </si>
  <si>
    <t>30/06/13</t>
  </si>
  <si>
    <t>30/09/13</t>
  </si>
  <si>
    <t>31/12/13</t>
  </si>
  <si>
    <t>31/03/14</t>
  </si>
  <si>
    <t>30/06/14</t>
  </si>
  <si>
    <t>30/09/14</t>
  </si>
  <si>
    <t>31/12/14</t>
  </si>
  <si>
    <t>31/03/15</t>
  </si>
  <si>
    <t>30/06/15</t>
  </si>
  <si>
    <t>30/09/15</t>
  </si>
  <si>
    <t>31/12/15</t>
  </si>
  <si>
    <t>31/03/16</t>
  </si>
  <si>
    <t>30/06/16</t>
  </si>
  <si>
    <t>30/09/16</t>
  </si>
  <si>
    <t>31/12/16</t>
  </si>
  <si>
    <t>31/03/17</t>
  </si>
  <si>
    <t>30/06/17</t>
  </si>
  <si>
    <t>30/09/17</t>
  </si>
  <si>
    <t>31/12/17</t>
  </si>
  <si>
    <t>31/03/18</t>
  </si>
  <si>
    <t>30/06/18</t>
  </si>
  <si>
    <t>30/09/18</t>
  </si>
  <si>
    <t>31/12/18</t>
  </si>
  <si>
    <t>31/03/19</t>
  </si>
  <si>
    <t>30/06/19</t>
  </si>
  <si>
    <t>30/09/19</t>
  </si>
  <si>
    <t>31/12/19</t>
  </si>
  <si>
    <t>31/03/20</t>
  </si>
  <si>
    <t>30/06/20</t>
  </si>
  <si>
    <t>30/09/20</t>
  </si>
  <si>
    <t>31/12/20</t>
  </si>
  <si>
    <t>31/03/21</t>
  </si>
  <si>
    <t>30/06/21</t>
  </si>
  <si>
    <t>30/09/21</t>
  </si>
  <si>
    <t>31/12/21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</si>
</sst>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B_F_-;\-* #,##0.00\ _B_F_-;_-* &quot;-&quot;??\ _B_F_-;_-@_-"/>
    <numFmt numFmtId="165" formatCode="_-* #,##0\ _B_F_-;\-* #,##0\ _B_F_-;_-* &quot;-&quot;??\ _B_F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3" fillId="0" borderId="0" xfId="0" applyFont="1"/>
    <xf numFmtId="3" fontId="0" fillId="0" borderId="0" xfId="1" applyNumberFormat="1" applyFont="1" applyAlignment="1">
      <alignment horizontal="right"/>
    </xf>
    <xf numFmtId="0" fontId="0" fillId="0" borderId="1" xfId="0" applyBorder="1" applyAlignment="1">
      <alignment wrapText="1"/>
    </xf>
    <xf numFmtId="3" fontId="0" fillId="0" borderId="2" xfId="1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2" xfId="0" quotePrefix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left"/>
    </xf>
    <xf numFmtId="0" fontId="0" fillId="0" borderId="0" xfId="0" quotePrefix="1" applyBorder="1" applyAlignment="1">
      <alignment horizontal="center"/>
    </xf>
    <xf numFmtId="0" fontId="0" fillId="0" borderId="0" xfId="0" applyBorder="1"/>
    <xf numFmtId="3" fontId="0" fillId="0" borderId="0" xfId="1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2" xfId="0" applyFont="1" applyBorder="1" applyAlignment="1">
      <alignment horizontal="center"/>
    </xf>
    <xf numFmtId="165" fontId="4" fillId="0" borderId="2" xfId="1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/>
    <xf numFmtId="3" fontId="0" fillId="0" borderId="0" xfId="1" applyNumberFormat="1" applyFont="1" applyFill="1" applyBorder="1" applyAlignment="1">
      <alignment horizontal="right"/>
    </xf>
    <xf numFmtId="165" fontId="5" fillId="0" borderId="1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/>
    <xf numFmtId="3" fontId="0" fillId="0" borderId="2" xfId="0" applyNumberForma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2" xfId="1" applyNumberFormat="1" applyFont="1" applyFill="1" applyBorder="1" applyAlignment="1">
      <alignment horizontal="right"/>
    </xf>
    <xf numFmtId="165" fontId="1" fillId="0" borderId="2" xfId="1" applyNumberFormat="1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2" xfId="0" quotePrefix="1" applyFont="1" applyBorder="1" applyAlignment="1">
      <alignment horizontal="center"/>
    </xf>
    <xf numFmtId="3" fontId="1" fillId="0" borderId="0" xfId="1" applyNumberFormat="1" applyFont="1" applyFill="1" applyBorder="1" applyAlignment="1">
      <alignment horizontal="right"/>
    </xf>
    <xf numFmtId="0" fontId="1" fillId="0" borderId="0" xfId="0" applyFont="1"/>
    <xf numFmtId="3" fontId="1" fillId="0" borderId="0" xfId="1" applyNumberFormat="1" applyFont="1" applyAlignment="1">
      <alignment horizontal="right"/>
    </xf>
    <xf numFmtId="3" fontId="1" fillId="0" borderId="0" xfId="1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3" fontId="1" fillId="0" borderId="2" xfId="1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3"/>
  <sheetViews>
    <sheetView tabSelected="1" workbookViewId="0">
      <pane ySplit="8" topLeftCell="A32" activePane="bottomLeft" state="frozen"/>
      <selection pane="bottomLeft" activeCell="E4" sqref="E4"/>
    </sheetView>
  </sheetViews>
  <sheetFormatPr defaultRowHeight="13" x14ac:dyDescent="0.3"/>
  <cols>
    <col min="1" max="1" width="8.90625" customWidth="1"/>
    <col min="2" max="2" width="1.6328125" customWidth="1"/>
    <col min="3" max="3" width="12.36328125" customWidth="1"/>
    <col min="4" max="7" width="11.6328125" customWidth="1"/>
    <col min="8" max="8" width="11.6328125" style="2" customWidth="1"/>
    <col min="9" max="9" width="1.6328125" style="2" customWidth="1"/>
    <col min="10" max="10" width="11.6328125" style="2" customWidth="1"/>
    <col min="11" max="15" width="11.6328125" customWidth="1"/>
    <col min="16" max="16" width="2.54296875" customWidth="1"/>
    <col min="17" max="17" width="13.08984375" customWidth="1"/>
    <col min="18" max="18" width="12.08984375" customWidth="1"/>
    <col min="19" max="19" width="11.36328125" customWidth="1"/>
    <col min="20" max="20" width="18.08984375" bestFit="1" customWidth="1"/>
  </cols>
  <sheetData>
    <row r="1" spans="1:24" ht="15.5" x14ac:dyDescent="0.35">
      <c r="A1" s="3" t="s">
        <v>0</v>
      </c>
      <c r="B1" s="3"/>
    </row>
    <row r="2" spans="1:24" ht="15.5" x14ac:dyDescent="0.35">
      <c r="A2" s="3" t="s">
        <v>1</v>
      </c>
      <c r="B2" s="3"/>
    </row>
    <row r="3" spans="1:24" x14ac:dyDescent="0.3">
      <c r="A3" s="8"/>
    </row>
    <row r="4" spans="1:24" x14ac:dyDescent="0.3">
      <c r="A4" s="8"/>
    </row>
    <row r="5" spans="1:24" ht="18.75" customHeight="1" x14ac:dyDescent="0.3">
      <c r="A5" s="8"/>
    </row>
    <row r="6" spans="1:24" ht="15" customHeight="1" x14ac:dyDescent="0.3">
      <c r="A6" s="8"/>
      <c r="C6" s="15" t="s">
        <v>7</v>
      </c>
      <c r="D6" s="14"/>
      <c r="E6" s="13"/>
      <c r="F6" s="14"/>
      <c r="G6" s="14"/>
      <c r="H6" s="14"/>
      <c r="I6"/>
      <c r="J6" s="15" t="s">
        <v>8</v>
      </c>
      <c r="K6" s="15"/>
      <c r="L6" s="5"/>
      <c r="M6" s="5"/>
      <c r="N6" s="5"/>
      <c r="O6" s="5"/>
      <c r="Q6" s="15" t="s">
        <v>14</v>
      </c>
      <c r="R6" s="25"/>
      <c r="S6" s="26"/>
    </row>
    <row r="7" spans="1:24" ht="5.15" customHeight="1" x14ac:dyDescent="0.3">
      <c r="A7" s="8"/>
      <c r="C7" s="1"/>
      <c r="D7" s="1"/>
      <c r="I7"/>
      <c r="J7"/>
      <c r="Q7" s="27"/>
      <c r="R7" s="27"/>
      <c r="S7" s="27"/>
    </row>
    <row r="8" spans="1:24" ht="51" customHeight="1" x14ac:dyDescent="0.3">
      <c r="A8" s="20"/>
      <c r="B8" s="17"/>
      <c r="C8" s="21" t="s">
        <v>2</v>
      </c>
      <c r="D8" s="22" t="s">
        <v>5</v>
      </c>
      <c r="E8" s="21" t="s">
        <v>4</v>
      </c>
      <c r="F8" s="22" t="s">
        <v>10</v>
      </c>
      <c r="G8" s="22" t="s">
        <v>3</v>
      </c>
      <c r="H8" s="22" t="s">
        <v>6</v>
      </c>
      <c r="I8" s="23"/>
      <c r="J8" s="22" t="s">
        <v>12</v>
      </c>
      <c r="K8" s="22" t="s">
        <v>13</v>
      </c>
      <c r="L8" s="22" t="s">
        <v>9</v>
      </c>
      <c r="M8" s="22" t="s">
        <v>11</v>
      </c>
      <c r="N8" s="22" t="s">
        <v>3</v>
      </c>
      <c r="O8" s="22" t="s">
        <v>6</v>
      </c>
      <c r="P8" s="17"/>
      <c r="Q8" s="21" t="s">
        <v>2</v>
      </c>
      <c r="R8" s="21" t="s">
        <v>15</v>
      </c>
      <c r="S8" s="33" t="s">
        <v>17</v>
      </c>
      <c r="T8" s="17"/>
      <c r="U8" s="17"/>
      <c r="V8" s="17"/>
      <c r="W8" s="17"/>
      <c r="X8" s="17"/>
    </row>
    <row r="9" spans="1:24" ht="12.5" hidden="1" x14ac:dyDescent="0.25">
      <c r="A9" s="10" t="s">
        <v>16</v>
      </c>
      <c r="C9" s="6">
        <v>357938193</v>
      </c>
      <c r="D9" s="6">
        <v>0</v>
      </c>
      <c r="E9" s="6">
        <v>-18171795</v>
      </c>
      <c r="F9" s="7">
        <v>339766398</v>
      </c>
      <c r="G9" s="12">
        <v>339749420.5</v>
      </c>
      <c r="H9" s="12">
        <v>339736510.5</v>
      </c>
      <c r="I9"/>
      <c r="J9" s="7">
        <v>339766398</v>
      </c>
      <c r="K9" s="28">
        <v>0</v>
      </c>
      <c r="L9" s="28">
        <v>0</v>
      </c>
      <c r="M9" s="7">
        <v>339766398</v>
      </c>
      <c r="N9" s="12">
        <v>339749420.5</v>
      </c>
      <c r="O9" s="12">
        <v>339740796.875</v>
      </c>
      <c r="P9" s="17"/>
      <c r="Q9" s="12">
        <v>357938193</v>
      </c>
      <c r="R9" s="29">
        <v>-13380645</v>
      </c>
      <c r="S9" s="12">
        <v>344557548</v>
      </c>
      <c r="U9" s="17"/>
    </row>
    <row r="10" spans="1:24" ht="12.5" hidden="1" x14ac:dyDescent="0.25">
      <c r="A10" s="16" t="s">
        <v>18</v>
      </c>
      <c r="B10" s="17"/>
      <c r="C10" s="18">
        <v>357938193</v>
      </c>
      <c r="D10" s="18">
        <v>0</v>
      </c>
      <c r="E10" s="24">
        <v>-18169054</v>
      </c>
      <c r="F10" s="19">
        <f t="shared" ref="F10:F13" si="0">SUM(C10:E10)</f>
        <v>339769139</v>
      </c>
      <c r="G10" s="11">
        <f t="shared" ref="G10:G13" si="1">+(F10+F9)/2</f>
        <v>339767768.5</v>
      </c>
      <c r="H10" s="11">
        <f>+G10</f>
        <v>339767768.5</v>
      </c>
      <c r="I10" s="17"/>
      <c r="J10" s="19">
        <f t="shared" ref="J10:J13" si="2">+F10</f>
        <v>339769139</v>
      </c>
      <c r="K10" s="19">
        <v>0</v>
      </c>
      <c r="L10" s="19">
        <v>0</v>
      </c>
      <c r="M10" s="19">
        <f t="shared" ref="M10:M13" si="3">SUM(J10:L10)</f>
        <v>339769139</v>
      </c>
      <c r="N10" s="11">
        <f t="shared" ref="N10:N13" si="4">+(M10+M9)/2</f>
        <v>339767768.5</v>
      </c>
      <c r="O10" s="11">
        <f>+N10</f>
        <v>339767768.5</v>
      </c>
      <c r="P10" s="17"/>
      <c r="Q10" s="11">
        <f t="shared" ref="Q10:Q13" si="5">+C10</f>
        <v>357938193</v>
      </c>
      <c r="R10" s="11">
        <v>-13360577</v>
      </c>
      <c r="S10" s="11">
        <f t="shared" ref="S10:S13" si="6">+Q10+R10</f>
        <v>344577616</v>
      </c>
      <c r="T10" s="17"/>
      <c r="U10" s="17"/>
    </row>
    <row r="11" spans="1:24" ht="12.5" hidden="1" x14ac:dyDescent="0.25">
      <c r="A11" s="9" t="s">
        <v>19</v>
      </c>
      <c r="C11" s="4">
        <v>357938193</v>
      </c>
      <c r="D11" s="18">
        <v>0</v>
      </c>
      <c r="E11" s="24">
        <v>-18169054</v>
      </c>
      <c r="F11" s="19">
        <f t="shared" si="0"/>
        <v>339769139</v>
      </c>
      <c r="G11" s="11">
        <f t="shared" si="1"/>
        <v>339769139</v>
      </c>
      <c r="H11" s="11">
        <f>+(G11+G10)/2</f>
        <v>339768453.75</v>
      </c>
      <c r="I11" s="17"/>
      <c r="J11" s="19">
        <f t="shared" si="2"/>
        <v>339769139</v>
      </c>
      <c r="K11" s="30">
        <v>0</v>
      </c>
      <c r="L11" s="19">
        <f>+L10</f>
        <v>0</v>
      </c>
      <c r="M11" s="19">
        <f t="shared" si="3"/>
        <v>339769139</v>
      </c>
      <c r="N11" s="11">
        <f t="shared" si="4"/>
        <v>339769139</v>
      </c>
      <c r="O11" s="11">
        <f>+(N11+N10)/2</f>
        <v>339768453.75</v>
      </c>
      <c r="P11" s="17"/>
      <c r="Q11" s="11">
        <f t="shared" si="5"/>
        <v>357938193</v>
      </c>
      <c r="R11" s="31">
        <v>-13360577</v>
      </c>
      <c r="S11" s="11">
        <f t="shared" si="6"/>
        <v>344577616</v>
      </c>
      <c r="T11" s="17"/>
      <c r="U11" s="17"/>
    </row>
    <row r="12" spans="1:24" ht="12.5" hidden="1" x14ac:dyDescent="0.25">
      <c r="A12" s="9" t="s">
        <v>20</v>
      </c>
      <c r="C12" s="4">
        <v>357938193</v>
      </c>
      <c r="D12" s="18">
        <v>0</v>
      </c>
      <c r="E12" s="18">
        <v>-18169054</v>
      </c>
      <c r="F12" s="19">
        <f t="shared" si="0"/>
        <v>339769139</v>
      </c>
      <c r="G12" s="11">
        <f t="shared" si="1"/>
        <v>339769139</v>
      </c>
      <c r="H12" s="11">
        <f>+(G12+G11+G10)/3</f>
        <v>339768682.16666669</v>
      </c>
      <c r="I12" s="17"/>
      <c r="J12" s="19">
        <f t="shared" si="2"/>
        <v>339769139</v>
      </c>
      <c r="K12" s="19">
        <v>0</v>
      </c>
      <c r="L12" s="19">
        <f>+L11</f>
        <v>0</v>
      </c>
      <c r="M12" s="19">
        <f t="shared" si="3"/>
        <v>339769139</v>
      </c>
      <c r="N12" s="11">
        <f t="shared" si="4"/>
        <v>339769139</v>
      </c>
      <c r="O12" s="11">
        <f>+(N12+N11+N10)/3</f>
        <v>339768682.16666669</v>
      </c>
      <c r="P12" s="17"/>
      <c r="Q12" s="11">
        <f t="shared" si="5"/>
        <v>357938193</v>
      </c>
      <c r="R12" s="11">
        <v>-13360577</v>
      </c>
      <c r="S12" s="11">
        <f t="shared" si="6"/>
        <v>344577616</v>
      </c>
      <c r="U12" s="17"/>
    </row>
    <row r="13" spans="1:24" ht="12.5" hidden="1" x14ac:dyDescent="0.25">
      <c r="A13" s="10" t="s">
        <v>21</v>
      </c>
      <c r="C13" s="6">
        <v>357980313</v>
      </c>
      <c r="D13" s="6">
        <v>0</v>
      </c>
      <c r="E13" s="6">
        <v>-18169054</v>
      </c>
      <c r="F13" s="7">
        <f t="shared" si="0"/>
        <v>339811259</v>
      </c>
      <c r="G13" s="12">
        <f t="shared" si="1"/>
        <v>339790199</v>
      </c>
      <c r="H13" s="12">
        <f>+(G13+G12+G11+G10)/4</f>
        <v>339774061.375</v>
      </c>
      <c r="I13"/>
      <c r="J13" s="7">
        <f t="shared" si="2"/>
        <v>339811259</v>
      </c>
      <c r="K13" s="28">
        <v>0</v>
      </c>
      <c r="L13" s="28">
        <v>0</v>
      </c>
      <c r="M13" s="7">
        <f t="shared" si="3"/>
        <v>339811259</v>
      </c>
      <c r="N13" s="12">
        <f t="shared" si="4"/>
        <v>339790199</v>
      </c>
      <c r="O13" s="12">
        <f>+(N13+N12+N11+N10)/4</f>
        <v>339774061.375</v>
      </c>
      <c r="P13" s="17"/>
      <c r="Q13" s="12">
        <f t="shared" si="5"/>
        <v>357980313</v>
      </c>
      <c r="R13" s="29">
        <v>-13360577</v>
      </c>
      <c r="S13" s="12">
        <f t="shared" si="6"/>
        <v>344619736</v>
      </c>
      <c r="U13" s="17"/>
    </row>
    <row r="14" spans="1:24" ht="12.5" x14ac:dyDescent="0.25">
      <c r="A14" s="34" t="s">
        <v>22</v>
      </c>
      <c r="B14" s="17"/>
      <c r="C14" s="18">
        <v>357980313</v>
      </c>
      <c r="D14" s="18">
        <v>0</v>
      </c>
      <c r="E14" s="24">
        <v>-18169054</v>
      </c>
      <c r="F14" s="19">
        <f t="shared" ref="F14:F17" si="7">SUM(C14:E14)</f>
        <v>339811259</v>
      </c>
      <c r="G14" s="11">
        <f t="shared" ref="G14:G17" si="8">+(F14+F13)/2</f>
        <v>339811259</v>
      </c>
      <c r="H14" s="11">
        <f>+G14</f>
        <v>339811259</v>
      </c>
      <c r="I14" s="17"/>
      <c r="J14" s="19">
        <f t="shared" ref="J14:J17" si="9">+F14</f>
        <v>339811259</v>
      </c>
      <c r="K14" s="19">
        <v>0</v>
      </c>
      <c r="L14" s="19">
        <v>0</v>
      </c>
      <c r="M14" s="19">
        <f t="shared" ref="M14:M17" si="10">SUM(J14:L14)</f>
        <v>339811259</v>
      </c>
      <c r="N14" s="11">
        <f t="shared" ref="N14:N17" si="11">+(M14+M13)/2</f>
        <v>339811259</v>
      </c>
      <c r="O14" s="11">
        <f>+N14</f>
        <v>339811259</v>
      </c>
      <c r="P14" s="17"/>
      <c r="Q14" s="11">
        <f t="shared" ref="Q14:Q17" si="12">+C14</f>
        <v>357980313</v>
      </c>
      <c r="R14" s="11">
        <v>-13360577</v>
      </c>
      <c r="S14" s="11">
        <f t="shared" ref="S14:S17" si="13">+Q14+R14</f>
        <v>344619736</v>
      </c>
      <c r="T14" s="17"/>
      <c r="U14" s="17"/>
    </row>
    <row r="15" spans="1:24" ht="12.5" x14ac:dyDescent="0.25">
      <c r="A15" s="35" t="s">
        <v>23</v>
      </c>
      <c r="C15" s="4">
        <v>357980313</v>
      </c>
      <c r="D15" s="18">
        <v>0</v>
      </c>
      <c r="E15" s="24">
        <v>-18169054</v>
      </c>
      <c r="F15" s="19">
        <f t="shared" si="7"/>
        <v>339811259</v>
      </c>
      <c r="G15" s="11">
        <f t="shared" si="8"/>
        <v>339811259</v>
      </c>
      <c r="H15" s="11">
        <f>+(G15+G14)/2</f>
        <v>339811259</v>
      </c>
      <c r="I15" s="17"/>
      <c r="J15" s="19">
        <f t="shared" si="9"/>
        <v>339811259</v>
      </c>
      <c r="K15" s="30">
        <v>0</v>
      </c>
      <c r="L15" s="19">
        <f>+L14</f>
        <v>0</v>
      </c>
      <c r="M15" s="19">
        <f t="shared" si="10"/>
        <v>339811259</v>
      </c>
      <c r="N15" s="11">
        <f t="shared" si="11"/>
        <v>339811259</v>
      </c>
      <c r="O15" s="11">
        <f>+(N15+N14)/2</f>
        <v>339811259</v>
      </c>
      <c r="P15" s="17"/>
      <c r="Q15" s="11">
        <f t="shared" si="12"/>
        <v>357980313</v>
      </c>
      <c r="R15" s="31">
        <v>-13360577</v>
      </c>
      <c r="S15" s="11">
        <f t="shared" si="13"/>
        <v>344619736</v>
      </c>
      <c r="T15" s="17"/>
      <c r="U15" s="17"/>
    </row>
    <row r="16" spans="1:24" ht="12.5" x14ac:dyDescent="0.25">
      <c r="A16" s="35" t="s">
        <v>24</v>
      </c>
      <c r="C16" s="4">
        <v>357980313</v>
      </c>
      <c r="D16" s="18">
        <v>0</v>
      </c>
      <c r="E16" s="24">
        <v>-18167854</v>
      </c>
      <c r="F16" s="19">
        <f t="shared" si="7"/>
        <v>339812459</v>
      </c>
      <c r="G16" s="11">
        <f t="shared" si="8"/>
        <v>339811859</v>
      </c>
      <c r="H16" s="11">
        <f>+(G16+G15+G14)/3</f>
        <v>339811459</v>
      </c>
      <c r="I16" s="17"/>
      <c r="J16" s="19">
        <f t="shared" si="9"/>
        <v>339812459</v>
      </c>
      <c r="K16" s="19">
        <v>0</v>
      </c>
      <c r="L16" s="19">
        <f>+L15</f>
        <v>0</v>
      </c>
      <c r="M16" s="19">
        <f t="shared" si="10"/>
        <v>339812459</v>
      </c>
      <c r="N16" s="11">
        <f t="shared" si="11"/>
        <v>339811859</v>
      </c>
      <c r="O16" s="11">
        <f>+(N16+N15+N14)/3</f>
        <v>339811459</v>
      </c>
      <c r="P16" s="17"/>
      <c r="Q16" s="11">
        <f t="shared" si="12"/>
        <v>357980313</v>
      </c>
      <c r="R16" s="11">
        <v>-13360577</v>
      </c>
      <c r="S16" s="11">
        <f t="shared" si="13"/>
        <v>344619736</v>
      </c>
      <c r="U16" s="17"/>
    </row>
    <row r="17" spans="1:21" ht="12.5" x14ac:dyDescent="0.25">
      <c r="A17" s="36" t="s">
        <v>25</v>
      </c>
      <c r="C17" s="6">
        <v>416967355</v>
      </c>
      <c r="D17" s="6">
        <v>0</v>
      </c>
      <c r="E17" s="6">
        <v>-302</v>
      </c>
      <c r="F17" s="7">
        <f t="shared" si="7"/>
        <v>416967053</v>
      </c>
      <c r="G17" s="12">
        <f t="shared" si="8"/>
        <v>378389756</v>
      </c>
      <c r="H17" s="12">
        <f>+(G17+G16+G15+G14)/4</f>
        <v>349456033.25</v>
      </c>
      <c r="I17"/>
      <c r="J17" s="7">
        <f t="shared" si="9"/>
        <v>416967053</v>
      </c>
      <c r="K17" s="28">
        <v>0</v>
      </c>
      <c r="L17" s="28">
        <v>0</v>
      </c>
      <c r="M17" s="7">
        <f t="shared" si="10"/>
        <v>416967053</v>
      </c>
      <c r="N17" s="12">
        <f t="shared" si="11"/>
        <v>378389756</v>
      </c>
      <c r="O17" s="12">
        <f>+(N17+N16+N15+N14)/4</f>
        <v>349456033.25</v>
      </c>
      <c r="P17" s="17"/>
      <c r="Q17" s="12">
        <f t="shared" si="12"/>
        <v>416967355</v>
      </c>
      <c r="R17" s="29">
        <v>0</v>
      </c>
      <c r="S17" s="12">
        <f t="shared" si="13"/>
        <v>416967355</v>
      </c>
      <c r="U17" s="17"/>
    </row>
    <row r="18" spans="1:21" ht="12.5" x14ac:dyDescent="0.25">
      <c r="A18" s="34" t="s">
        <v>26</v>
      </c>
      <c r="B18" s="17"/>
      <c r="C18" s="18">
        <v>416967355</v>
      </c>
      <c r="D18" s="18">
        <v>0</v>
      </c>
      <c r="E18" s="24">
        <v>-302</v>
      </c>
      <c r="F18" s="19">
        <f t="shared" ref="F18:F21" si="14">SUM(C18:E18)</f>
        <v>416967053</v>
      </c>
      <c r="G18" s="11">
        <f t="shared" ref="G18:G21" si="15">+(F18+F17)/2</f>
        <v>416967053</v>
      </c>
      <c r="H18" s="11">
        <f>+G18</f>
        <v>416967053</v>
      </c>
      <c r="I18" s="17"/>
      <c r="J18" s="19">
        <f t="shared" ref="J18:J20" si="16">+F18</f>
        <v>416967053</v>
      </c>
      <c r="K18" s="19">
        <v>0</v>
      </c>
      <c r="L18" s="19">
        <v>0</v>
      </c>
      <c r="M18" s="19">
        <f t="shared" ref="M18:M21" si="17">SUM(J18:L18)</f>
        <v>416967053</v>
      </c>
      <c r="N18" s="11">
        <f t="shared" ref="N18:N21" si="18">+(M18+M17)/2</f>
        <v>416967053</v>
      </c>
      <c r="O18" s="11">
        <f>+N18</f>
        <v>416967053</v>
      </c>
      <c r="P18" s="17"/>
      <c r="Q18" s="11">
        <f t="shared" ref="Q18:Q21" si="19">+C18</f>
        <v>416967355</v>
      </c>
      <c r="R18" s="11">
        <v>0</v>
      </c>
      <c r="S18" s="11">
        <f t="shared" ref="S18:S21" si="20">+Q18+R18</f>
        <v>416967355</v>
      </c>
      <c r="T18" s="17"/>
      <c r="U18" s="17"/>
    </row>
    <row r="19" spans="1:21" ht="12.5" x14ac:dyDescent="0.25">
      <c r="A19" s="35" t="s">
        <v>27</v>
      </c>
      <c r="C19" s="4">
        <v>416967355</v>
      </c>
      <c r="D19" s="18">
        <v>0</v>
      </c>
      <c r="E19" s="24">
        <v>-302</v>
      </c>
      <c r="F19" s="19">
        <f t="shared" si="14"/>
        <v>416967053</v>
      </c>
      <c r="G19" s="11">
        <f t="shared" si="15"/>
        <v>416967053</v>
      </c>
      <c r="H19" s="11">
        <f>+(G19+G18)/2</f>
        <v>416967053</v>
      </c>
      <c r="I19" s="17"/>
      <c r="J19" s="19">
        <f t="shared" si="16"/>
        <v>416967053</v>
      </c>
      <c r="K19" s="30">
        <v>0</v>
      </c>
      <c r="L19" s="19">
        <f>+L18</f>
        <v>0</v>
      </c>
      <c r="M19" s="19">
        <f t="shared" si="17"/>
        <v>416967053</v>
      </c>
      <c r="N19" s="11">
        <f t="shared" si="18"/>
        <v>416967053</v>
      </c>
      <c r="O19" s="11">
        <f>+(N19+N18)/2</f>
        <v>416967053</v>
      </c>
      <c r="P19" s="17"/>
      <c r="Q19" s="11">
        <f t="shared" si="19"/>
        <v>416967355</v>
      </c>
      <c r="R19" s="31">
        <v>0</v>
      </c>
      <c r="S19" s="11">
        <f t="shared" si="20"/>
        <v>416967355</v>
      </c>
      <c r="T19" s="17"/>
      <c r="U19" s="17"/>
    </row>
    <row r="20" spans="1:21" ht="12.5" x14ac:dyDescent="0.25">
      <c r="A20" s="35" t="s">
        <v>28</v>
      </c>
      <c r="C20" s="4">
        <v>416967355</v>
      </c>
      <c r="D20" s="18">
        <v>0</v>
      </c>
      <c r="E20" s="24">
        <v>-2</v>
      </c>
      <c r="F20" s="19">
        <f t="shared" si="14"/>
        <v>416967353</v>
      </c>
      <c r="G20" s="11">
        <f t="shared" si="15"/>
        <v>416967203</v>
      </c>
      <c r="H20" s="11">
        <f>+(G20+G19+G18)/3</f>
        <v>416967103</v>
      </c>
      <c r="I20" s="17"/>
      <c r="J20" s="19">
        <f t="shared" si="16"/>
        <v>416967353</v>
      </c>
      <c r="K20" s="19">
        <v>0</v>
      </c>
      <c r="L20" s="19">
        <f>+L19</f>
        <v>0</v>
      </c>
      <c r="M20" s="19">
        <f t="shared" si="17"/>
        <v>416967353</v>
      </c>
      <c r="N20" s="11">
        <f t="shared" si="18"/>
        <v>416967203</v>
      </c>
      <c r="O20" s="11">
        <f>+(N20+N19+N18)/3</f>
        <v>416967103</v>
      </c>
      <c r="P20" s="17"/>
      <c r="Q20" s="11">
        <f t="shared" si="19"/>
        <v>416967355</v>
      </c>
      <c r="R20" s="11">
        <v>0</v>
      </c>
      <c r="S20" s="11">
        <f t="shared" si="20"/>
        <v>416967355</v>
      </c>
      <c r="U20" s="17"/>
    </row>
    <row r="21" spans="1:21" ht="12.5" x14ac:dyDescent="0.25">
      <c r="A21" s="36" t="s">
        <v>29</v>
      </c>
      <c r="C21" s="6">
        <v>417364358</v>
      </c>
      <c r="D21" s="6">
        <v>0</v>
      </c>
      <c r="E21" s="6">
        <v>-802</v>
      </c>
      <c r="F21" s="7">
        <f t="shared" si="14"/>
        <v>417363556</v>
      </c>
      <c r="G21" s="12">
        <f t="shared" si="15"/>
        <v>417165454.5</v>
      </c>
      <c r="H21" s="12">
        <f>+(G21+G20+G19+G18)/4</f>
        <v>417016690.875</v>
      </c>
      <c r="I21"/>
      <c r="J21" s="7">
        <f>+F21</f>
        <v>417363556</v>
      </c>
      <c r="K21" s="28">
        <v>800</v>
      </c>
      <c r="L21" s="28">
        <v>0</v>
      </c>
      <c r="M21" s="7">
        <f t="shared" si="17"/>
        <v>417364356</v>
      </c>
      <c r="N21" s="12">
        <f t="shared" si="18"/>
        <v>417165854.5</v>
      </c>
      <c r="O21" s="12">
        <f>+(N21+N20+N19+N18)/4</f>
        <v>417016790.875</v>
      </c>
      <c r="P21" s="17"/>
      <c r="Q21" s="12">
        <f t="shared" si="19"/>
        <v>417364358</v>
      </c>
      <c r="R21" s="29">
        <v>0</v>
      </c>
      <c r="S21" s="12">
        <f t="shared" si="20"/>
        <v>417364358</v>
      </c>
      <c r="U21" s="17"/>
    </row>
    <row r="22" spans="1:21" ht="12.5" x14ac:dyDescent="0.25">
      <c r="A22" s="34" t="s">
        <v>30</v>
      </c>
      <c r="B22" s="17"/>
      <c r="C22" s="18">
        <v>417364358</v>
      </c>
      <c r="D22" s="18">
        <v>0</v>
      </c>
      <c r="E22" s="24">
        <v>-2</v>
      </c>
      <c r="F22" s="19">
        <f t="shared" ref="F22:F25" si="21">SUM(C22:E22)</f>
        <v>417364356</v>
      </c>
      <c r="G22" s="11">
        <f t="shared" ref="G22:G25" si="22">+(F22+F21)/2</f>
        <v>417363956</v>
      </c>
      <c r="H22" s="11">
        <f>+G22</f>
        <v>417363956</v>
      </c>
      <c r="I22" s="17"/>
      <c r="J22" s="19">
        <f t="shared" ref="J22:J24" si="23">+F22</f>
        <v>417364356</v>
      </c>
      <c r="K22" s="19">
        <v>0</v>
      </c>
      <c r="L22" s="19">
        <v>0</v>
      </c>
      <c r="M22" s="19">
        <f t="shared" ref="M22:M25" si="24">SUM(J22:L22)</f>
        <v>417364356</v>
      </c>
      <c r="N22" s="11">
        <f t="shared" ref="N22:N25" si="25">+(M22+M21)/2</f>
        <v>417364356</v>
      </c>
      <c r="O22" s="11">
        <f>+N22</f>
        <v>417364356</v>
      </c>
      <c r="P22" s="17"/>
      <c r="Q22" s="11">
        <f t="shared" ref="Q22:Q25" si="26">+C22</f>
        <v>417364358</v>
      </c>
      <c r="R22" s="11">
        <v>0</v>
      </c>
      <c r="S22" s="11">
        <f t="shared" ref="S22:S25" si="27">+Q22+R22</f>
        <v>417364358</v>
      </c>
      <c r="T22" s="17"/>
      <c r="U22" s="17"/>
    </row>
    <row r="23" spans="1:21" ht="12.5" x14ac:dyDescent="0.25">
      <c r="A23" s="35" t="s">
        <v>31</v>
      </c>
      <c r="C23" s="4">
        <v>417364358</v>
      </c>
      <c r="D23" s="18">
        <v>0</v>
      </c>
      <c r="E23" s="24">
        <v>-2</v>
      </c>
      <c r="F23" s="19">
        <f t="shared" si="21"/>
        <v>417364356</v>
      </c>
      <c r="G23" s="11">
        <f t="shared" si="22"/>
        <v>417364356</v>
      </c>
      <c r="H23" s="11">
        <f>+(G23+G22)/2</f>
        <v>417364156</v>
      </c>
      <c r="I23" s="17"/>
      <c r="J23" s="19">
        <f t="shared" si="23"/>
        <v>417364356</v>
      </c>
      <c r="K23" s="30">
        <v>0</v>
      </c>
      <c r="L23" s="19">
        <f>+L22</f>
        <v>0</v>
      </c>
      <c r="M23" s="19">
        <f t="shared" si="24"/>
        <v>417364356</v>
      </c>
      <c r="N23" s="11">
        <f t="shared" si="25"/>
        <v>417364356</v>
      </c>
      <c r="O23" s="11">
        <f>+(N23+N22)/2</f>
        <v>417364356</v>
      </c>
      <c r="P23" s="17"/>
      <c r="Q23" s="11">
        <f t="shared" si="26"/>
        <v>417364358</v>
      </c>
      <c r="R23" s="31">
        <v>0</v>
      </c>
      <c r="S23" s="11">
        <f t="shared" si="27"/>
        <v>417364358</v>
      </c>
      <c r="T23" s="17"/>
      <c r="U23" s="17"/>
    </row>
    <row r="24" spans="1:21" ht="12.5" x14ac:dyDescent="0.25">
      <c r="A24" s="35" t="s">
        <v>32</v>
      </c>
      <c r="C24" s="4">
        <v>417364358</v>
      </c>
      <c r="D24" s="18">
        <v>0</v>
      </c>
      <c r="E24" s="24">
        <f>-2-540</f>
        <v>-542</v>
      </c>
      <c r="F24" s="19">
        <f t="shared" si="21"/>
        <v>417363816</v>
      </c>
      <c r="G24" s="11">
        <f t="shared" si="22"/>
        <v>417364086</v>
      </c>
      <c r="H24" s="11">
        <f>+(G24+G23+G22)/3</f>
        <v>417364132.66666669</v>
      </c>
      <c r="I24" s="17"/>
      <c r="J24" s="19">
        <f t="shared" si="23"/>
        <v>417363816</v>
      </c>
      <c r="K24" s="19">
        <v>540</v>
      </c>
      <c r="L24" s="19">
        <f>+L23</f>
        <v>0</v>
      </c>
      <c r="M24" s="19">
        <f t="shared" si="24"/>
        <v>417364356</v>
      </c>
      <c r="N24" s="11">
        <f t="shared" si="25"/>
        <v>417364356</v>
      </c>
      <c r="O24" s="11">
        <f>+(N24+N23+N22)/3</f>
        <v>417364356</v>
      </c>
      <c r="P24" s="17"/>
      <c r="Q24" s="11">
        <f t="shared" si="26"/>
        <v>417364358</v>
      </c>
      <c r="R24" s="11">
        <v>0</v>
      </c>
      <c r="S24" s="11">
        <f t="shared" si="27"/>
        <v>417364358</v>
      </c>
      <c r="U24" s="17"/>
    </row>
    <row r="25" spans="1:21" ht="12.5" x14ac:dyDescent="0.25">
      <c r="A25" s="36" t="s">
        <v>33</v>
      </c>
      <c r="C25" s="6">
        <v>417780658</v>
      </c>
      <c r="D25" s="6">
        <v>0</v>
      </c>
      <c r="E25" s="6">
        <v>-488</v>
      </c>
      <c r="F25" s="7">
        <f t="shared" si="21"/>
        <v>417780170</v>
      </c>
      <c r="G25" s="12">
        <f t="shared" si="22"/>
        <v>417571993</v>
      </c>
      <c r="H25" s="12">
        <f>+(G25+G24+G23+G22)/4</f>
        <v>417416097.75</v>
      </c>
      <c r="I25"/>
      <c r="J25" s="7">
        <f>+F25</f>
        <v>417780170</v>
      </c>
      <c r="K25" s="28">
        <v>486</v>
      </c>
      <c r="L25" s="28">
        <v>0</v>
      </c>
      <c r="M25" s="7">
        <f t="shared" si="24"/>
        <v>417780656</v>
      </c>
      <c r="N25" s="12">
        <f t="shared" si="25"/>
        <v>417572506</v>
      </c>
      <c r="O25" s="12">
        <f>+(N25+N24+N23+N22)/4</f>
        <v>417416393.5</v>
      </c>
      <c r="P25" s="17"/>
      <c r="Q25" s="12">
        <f t="shared" si="26"/>
        <v>417780658</v>
      </c>
      <c r="R25" s="29">
        <v>0</v>
      </c>
      <c r="S25" s="12">
        <f t="shared" si="27"/>
        <v>417780658</v>
      </c>
      <c r="U25" s="17"/>
    </row>
    <row r="26" spans="1:21" ht="12.5" x14ac:dyDescent="0.25">
      <c r="A26" s="34" t="s">
        <v>34</v>
      </c>
      <c r="B26" s="17"/>
      <c r="C26" s="18">
        <v>417780658</v>
      </c>
      <c r="D26" s="18">
        <v>0</v>
      </c>
      <c r="E26" s="24">
        <v>-2</v>
      </c>
      <c r="F26" s="19">
        <f t="shared" ref="F26:F29" si="28">SUM(C26:E26)</f>
        <v>417780656</v>
      </c>
      <c r="G26" s="11">
        <f t="shared" ref="G26:G29" si="29">+(F26+F25)/2</f>
        <v>417780413</v>
      </c>
      <c r="H26" s="11">
        <f>+G26</f>
        <v>417780413</v>
      </c>
      <c r="I26" s="17"/>
      <c r="J26" s="19">
        <f t="shared" ref="J26:J28" si="30">+F26</f>
        <v>417780656</v>
      </c>
      <c r="K26" s="19">
        <v>0</v>
      </c>
      <c r="L26" s="19">
        <v>0</v>
      </c>
      <c r="M26" s="19">
        <f t="shared" ref="M26:M29" si="31">SUM(J26:L26)</f>
        <v>417780656</v>
      </c>
      <c r="N26" s="11">
        <f t="shared" ref="N26:N29" si="32">+(M26+M25)/2</f>
        <v>417780656</v>
      </c>
      <c r="O26" s="11">
        <f>+N26</f>
        <v>417780656</v>
      </c>
      <c r="P26" s="17"/>
      <c r="Q26" s="11">
        <f t="shared" ref="Q26:Q29" si="33">+C26</f>
        <v>417780658</v>
      </c>
      <c r="R26" s="11">
        <v>0</v>
      </c>
      <c r="S26" s="11">
        <f t="shared" ref="S26:S29" si="34">+Q26+R26</f>
        <v>417780658</v>
      </c>
      <c r="T26" s="17"/>
      <c r="U26" s="17"/>
    </row>
    <row r="27" spans="1:21" ht="12.5" x14ac:dyDescent="0.25">
      <c r="A27" s="35" t="s">
        <v>35</v>
      </c>
      <c r="C27" s="4">
        <v>417780658</v>
      </c>
      <c r="D27" s="18">
        <v>0</v>
      </c>
      <c r="E27" s="24">
        <v>-15282</v>
      </c>
      <c r="F27" s="19">
        <f t="shared" si="28"/>
        <v>417765376</v>
      </c>
      <c r="G27" s="11">
        <f t="shared" si="29"/>
        <v>417773016</v>
      </c>
      <c r="H27" s="11">
        <f>+(G27+G26)/2</f>
        <v>417776714.5</v>
      </c>
      <c r="I27" s="17"/>
      <c r="J27" s="19">
        <f t="shared" si="30"/>
        <v>417765376</v>
      </c>
      <c r="K27" s="30">
        <v>15280</v>
      </c>
      <c r="L27" s="19">
        <f>+L26</f>
        <v>0</v>
      </c>
      <c r="M27" s="19">
        <f t="shared" si="31"/>
        <v>417780656</v>
      </c>
      <c r="N27" s="11">
        <f t="shared" si="32"/>
        <v>417780656</v>
      </c>
      <c r="O27" s="11">
        <f>+(N27+N26)/2</f>
        <v>417780656</v>
      </c>
      <c r="P27" s="17"/>
      <c r="Q27" s="11">
        <f t="shared" si="33"/>
        <v>417780658</v>
      </c>
      <c r="R27" s="31">
        <v>0</v>
      </c>
      <c r="S27" s="11">
        <f t="shared" si="34"/>
        <v>417780658</v>
      </c>
      <c r="T27" s="17"/>
      <c r="U27" s="17"/>
    </row>
    <row r="28" spans="1:21" ht="12.5" x14ac:dyDescent="0.25">
      <c r="A28" s="35" t="s">
        <v>36</v>
      </c>
      <c r="C28" s="4">
        <v>417780658</v>
      </c>
      <c r="D28" s="18">
        <v>0</v>
      </c>
      <c r="E28" s="37">
        <v>-2</v>
      </c>
      <c r="F28" s="19">
        <f t="shared" si="28"/>
        <v>417780656</v>
      </c>
      <c r="G28" s="11">
        <f t="shared" si="29"/>
        <v>417773016</v>
      </c>
      <c r="H28" s="11">
        <f>+(G28+G27+G26)/3</f>
        <v>417775481.66666669</v>
      </c>
      <c r="I28" s="17"/>
      <c r="J28" s="19">
        <f t="shared" si="30"/>
        <v>417780656</v>
      </c>
      <c r="K28" s="19">
        <v>0</v>
      </c>
      <c r="L28" s="19">
        <f>+L27</f>
        <v>0</v>
      </c>
      <c r="M28" s="19">
        <f t="shared" si="31"/>
        <v>417780656</v>
      </c>
      <c r="N28" s="11">
        <f t="shared" si="32"/>
        <v>417780656</v>
      </c>
      <c r="O28" s="11">
        <f>+(N28+N27+N26)/3</f>
        <v>417780656</v>
      </c>
      <c r="P28" s="17"/>
      <c r="Q28" s="11">
        <f t="shared" si="33"/>
        <v>417780658</v>
      </c>
      <c r="R28" s="11">
        <v>0</v>
      </c>
      <c r="S28" s="11">
        <f t="shared" si="34"/>
        <v>417780658</v>
      </c>
      <c r="U28" s="17"/>
    </row>
    <row r="29" spans="1:21" ht="12.5" x14ac:dyDescent="0.25">
      <c r="A29" s="36" t="s">
        <v>37</v>
      </c>
      <c r="C29" s="6">
        <v>418087058</v>
      </c>
      <c r="D29" s="6">
        <v>0</v>
      </c>
      <c r="E29" s="6">
        <v>-2</v>
      </c>
      <c r="F29" s="7">
        <f t="shared" si="28"/>
        <v>418087056</v>
      </c>
      <c r="G29" s="12">
        <f t="shared" si="29"/>
        <v>417933856</v>
      </c>
      <c r="H29" s="12">
        <f>+(G29+G28+G27+G26)/4</f>
        <v>417815075.25</v>
      </c>
      <c r="I29"/>
      <c r="J29" s="7">
        <f>+F29</f>
        <v>418087056</v>
      </c>
      <c r="K29" s="28">
        <v>0</v>
      </c>
      <c r="L29" s="28">
        <v>0</v>
      </c>
      <c r="M29" s="7">
        <f t="shared" si="31"/>
        <v>418087056</v>
      </c>
      <c r="N29" s="12">
        <f t="shared" si="32"/>
        <v>417933856</v>
      </c>
      <c r="O29" s="12">
        <f>+(N29+N28+N27+N26)/4</f>
        <v>417818956</v>
      </c>
      <c r="P29" s="17"/>
      <c r="Q29" s="12">
        <f t="shared" si="33"/>
        <v>418087058</v>
      </c>
      <c r="R29" s="29">
        <v>0</v>
      </c>
      <c r="S29" s="12">
        <f t="shared" si="34"/>
        <v>418087058</v>
      </c>
      <c r="U29" s="17"/>
    </row>
    <row r="30" spans="1:21" ht="12.5" x14ac:dyDescent="0.25">
      <c r="A30" s="34" t="s">
        <v>38</v>
      </c>
      <c r="B30" s="17"/>
      <c r="C30" s="18">
        <v>418087058</v>
      </c>
      <c r="D30" s="18">
        <v>0</v>
      </c>
      <c r="E30" s="24">
        <v>-2</v>
      </c>
      <c r="F30" s="19">
        <f t="shared" ref="F30:F33" si="35">SUM(C30:E30)</f>
        <v>418087056</v>
      </c>
      <c r="G30" s="11">
        <f t="shared" ref="G30:G33" si="36">+(F30+F29)/2</f>
        <v>418087056</v>
      </c>
      <c r="H30" s="11">
        <f>+G30</f>
        <v>418087056</v>
      </c>
      <c r="I30" s="17"/>
      <c r="J30" s="19">
        <f t="shared" ref="J30:J32" si="37">+F30</f>
        <v>418087056</v>
      </c>
      <c r="K30" s="19">
        <v>0</v>
      </c>
      <c r="L30" s="19">
        <v>0</v>
      </c>
      <c r="M30" s="19">
        <f t="shared" ref="M30:M33" si="38">SUM(J30:L30)</f>
        <v>418087056</v>
      </c>
      <c r="N30" s="11">
        <f t="shared" ref="N30:N33" si="39">+(M30+M29)/2</f>
        <v>418087056</v>
      </c>
      <c r="O30" s="11">
        <f>+N30</f>
        <v>418087056</v>
      </c>
      <c r="P30" s="17"/>
      <c r="Q30" s="11">
        <f t="shared" ref="Q30:Q33" si="40">+C30</f>
        <v>418087058</v>
      </c>
      <c r="R30" s="11">
        <v>0</v>
      </c>
      <c r="S30" s="11">
        <f t="shared" ref="S30:S33" si="41">+Q30+R30</f>
        <v>418087058</v>
      </c>
      <c r="T30" s="17"/>
      <c r="U30" s="17"/>
    </row>
    <row r="31" spans="1:21" ht="12.5" x14ac:dyDescent="0.25">
      <c r="A31" s="35" t="s">
        <v>39</v>
      </c>
      <c r="C31" s="18">
        <v>418087058</v>
      </c>
      <c r="D31" s="18">
        <v>0</v>
      </c>
      <c r="E31" s="24">
        <v>-2</v>
      </c>
      <c r="F31" s="19">
        <f t="shared" si="35"/>
        <v>418087056</v>
      </c>
      <c r="G31" s="11">
        <f t="shared" si="36"/>
        <v>418087056</v>
      </c>
      <c r="H31" s="11">
        <f>+(G31+G30)/2</f>
        <v>418087056</v>
      </c>
      <c r="I31" s="17"/>
      <c r="J31" s="19">
        <f t="shared" si="37"/>
        <v>418087056</v>
      </c>
      <c r="K31" s="30">
        <v>0</v>
      </c>
      <c r="L31" s="19">
        <f>+L30</f>
        <v>0</v>
      </c>
      <c r="M31" s="19">
        <f t="shared" si="38"/>
        <v>418087056</v>
      </c>
      <c r="N31" s="11">
        <f t="shared" si="39"/>
        <v>418087056</v>
      </c>
      <c r="O31" s="11">
        <f>+(N31+N30)/2</f>
        <v>418087056</v>
      </c>
      <c r="P31" s="17"/>
      <c r="Q31" s="11">
        <f t="shared" si="40"/>
        <v>418087058</v>
      </c>
      <c r="R31" s="31">
        <v>0</v>
      </c>
      <c r="S31" s="11">
        <f t="shared" si="41"/>
        <v>418087058</v>
      </c>
      <c r="T31" s="17"/>
      <c r="U31" s="17"/>
    </row>
    <row r="32" spans="1:21" ht="12.5" x14ac:dyDescent="0.25">
      <c r="A32" s="35" t="s">
        <v>40</v>
      </c>
      <c r="C32" s="4">
        <v>418087058</v>
      </c>
      <c r="D32" s="18">
        <v>0</v>
      </c>
      <c r="E32" s="37">
        <v>-2</v>
      </c>
      <c r="F32" s="19">
        <f t="shared" si="35"/>
        <v>418087056</v>
      </c>
      <c r="G32" s="11">
        <f t="shared" si="36"/>
        <v>418087056</v>
      </c>
      <c r="H32" s="11">
        <f>+(G32+G31+G30)/3</f>
        <v>418087056</v>
      </c>
      <c r="I32" s="17"/>
      <c r="J32" s="19">
        <f t="shared" si="37"/>
        <v>418087056</v>
      </c>
      <c r="K32" s="19">
        <v>0</v>
      </c>
      <c r="L32" s="19">
        <f>+L31</f>
        <v>0</v>
      </c>
      <c r="M32" s="19">
        <f t="shared" si="38"/>
        <v>418087056</v>
      </c>
      <c r="N32" s="11">
        <f t="shared" si="39"/>
        <v>418087056</v>
      </c>
      <c r="O32" s="11">
        <f>+(N32+N31+N30)/3</f>
        <v>418087056</v>
      </c>
      <c r="P32" s="17"/>
      <c r="Q32" s="11">
        <f t="shared" si="40"/>
        <v>418087058</v>
      </c>
      <c r="R32" s="11">
        <v>0</v>
      </c>
      <c r="S32" s="11">
        <f t="shared" si="41"/>
        <v>418087058</v>
      </c>
      <c r="U32" s="17"/>
    </row>
    <row r="33" spans="1:21" ht="12.5" x14ac:dyDescent="0.25">
      <c r="A33" s="36" t="s">
        <v>41</v>
      </c>
      <c r="C33" s="6">
        <v>418372082</v>
      </c>
      <c r="D33" s="6">
        <v>0</v>
      </c>
      <c r="E33" s="6">
        <v>-2</v>
      </c>
      <c r="F33" s="7">
        <f t="shared" si="35"/>
        <v>418372080</v>
      </c>
      <c r="G33" s="12">
        <f t="shared" si="36"/>
        <v>418229568</v>
      </c>
      <c r="H33" s="12">
        <f>+(G33+G32+G31+G30)/4</f>
        <v>418122684</v>
      </c>
      <c r="I33"/>
      <c r="J33" s="7">
        <f>+F33</f>
        <v>418372080</v>
      </c>
      <c r="K33" s="28">
        <v>0</v>
      </c>
      <c r="L33" s="28">
        <v>0</v>
      </c>
      <c r="M33" s="7">
        <f t="shared" si="38"/>
        <v>418372080</v>
      </c>
      <c r="N33" s="12">
        <f t="shared" si="39"/>
        <v>418229568</v>
      </c>
      <c r="O33" s="12">
        <f>+(N33+N32+N31+N30)/4</f>
        <v>418122684</v>
      </c>
      <c r="P33" s="17"/>
      <c r="Q33" s="12">
        <f t="shared" si="40"/>
        <v>418372082</v>
      </c>
      <c r="R33" s="29">
        <v>0</v>
      </c>
      <c r="S33" s="12">
        <f t="shared" si="41"/>
        <v>418372082</v>
      </c>
      <c r="U33" s="17"/>
    </row>
    <row r="34" spans="1:21" ht="12.5" x14ac:dyDescent="0.25">
      <c r="A34" s="34" t="s">
        <v>42</v>
      </c>
      <c r="B34" s="17"/>
      <c r="C34" s="18">
        <v>418372082</v>
      </c>
      <c r="D34" s="18">
        <v>0</v>
      </c>
      <c r="E34" s="24">
        <v>-2</v>
      </c>
      <c r="F34" s="19">
        <f>SUM(C34:E34)</f>
        <v>418372080</v>
      </c>
      <c r="G34" s="11">
        <f>+(F34+F33)/2</f>
        <v>418372080</v>
      </c>
      <c r="H34" s="11">
        <f>+G34</f>
        <v>418372080</v>
      </c>
      <c r="I34" s="17"/>
      <c r="J34" s="19">
        <f t="shared" ref="J34:J36" si="42">+F34</f>
        <v>418372080</v>
      </c>
      <c r="K34" s="19">
        <v>0</v>
      </c>
      <c r="L34" s="19">
        <v>0</v>
      </c>
      <c r="M34" s="19">
        <f t="shared" ref="M34:M37" si="43">SUM(J34:L34)</f>
        <v>418372080</v>
      </c>
      <c r="N34" s="11">
        <f t="shared" ref="N34:N37" si="44">+(M34+M33)/2</f>
        <v>418372080</v>
      </c>
      <c r="O34" s="11">
        <f>+N34</f>
        <v>418372080</v>
      </c>
      <c r="P34" s="17"/>
      <c r="Q34" s="11">
        <f t="shared" ref="Q34:Q37" si="45">+C34</f>
        <v>418372082</v>
      </c>
      <c r="R34" s="11">
        <v>0</v>
      </c>
      <c r="S34" s="11">
        <f t="shared" ref="S34:S37" si="46">+Q34+R34</f>
        <v>418372082</v>
      </c>
      <c r="T34" s="17"/>
      <c r="U34" s="17"/>
    </row>
    <row r="35" spans="1:21" ht="12.5" x14ac:dyDescent="0.25">
      <c r="A35" s="35" t="s">
        <v>43</v>
      </c>
      <c r="C35" s="18">
        <v>418372082</v>
      </c>
      <c r="D35" s="18">
        <v>0</v>
      </c>
      <c r="E35" s="24">
        <v>-36002</v>
      </c>
      <c r="F35" s="19">
        <f t="shared" ref="F35:F37" si="47">SUM(C35:E35)</f>
        <v>418336080</v>
      </c>
      <c r="G35" s="11">
        <f t="shared" ref="G35:G37" si="48">+(F35+F34)/2</f>
        <v>418354080</v>
      </c>
      <c r="H35" s="11">
        <f>+(G35+G34)/2</f>
        <v>418363080</v>
      </c>
      <c r="I35" s="17"/>
      <c r="J35" s="19">
        <f t="shared" si="42"/>
        <v>418336080</v>
      </c>
      <c r="K35" s="30">
        <v>36000</v>
      </c>
      <c r="L35" s="19">
        <f>+L34</f>
        <v>0</v>
      </c>
      <c r="M35" s="19">
        <f t="shared" si="43"/>
        <v>418372080</v>
      </c>
      <c r="N35" s="11">
        <f t="shared" si="44"/>
        <v>418372080</v>
      </c>
      <c r="O35" s="11">
        <f>+(N35+N34)/2</f>
        <v>418372080</v>
      </c>
      <c r="P35" s="17"/>
      <c r="Q35" s="11">
        <f t="shared" si="45"/>
        <v>418372082</v>
      </c>
      <c r="R35" s="31">
        <v>0</v>
      </c>
      <c r="S35" s="11">
        <f t="shared" si="46"/>
        <v>418372082</v>
      </c>
      <c r="T35" s="17"/>
      <c r="U35" s="17"/>
    </row>
    <row r="36" spans="1:21" s="38" customFormat="1" ht="12.5" x14ac:dyDescent="0.25">
      <c r="A36" s="35" t="s">
        <v>44</v>
      </c>
      <c r="C36" s="39">
        <v>418372082</v>
      </c>
      <c r="D36" s="40">
        <v>0</v>
      </c>
      <c r="E36" s="37">
        <v>-65946</v>
      </c>
      <c r="F36" s="41">
        <f t="shared" si="47"/>
        <v>418306136</v>
      </c>
      <c r="G36" s="41">
        <f t="shared" si="48"/>
        <v>418321108</v>
      </c>
      <c r="H36" s="41">
        <f>+(G36+G35+G34)/3</f>
        <v>418349089.33333331</v>
      </c>
      <c r="I36" s="42"/>
      <c r="J36" s="41">
        <f t="shared" si="42"/>
        <v>418306136</v>
      </c>
      <c r="K36" s="41">
        <v>65944</v>
      </c>
      <c r="L36" s="43">
        <f>+L35</f>
        <v>0</v>
      </c>
      <c r="M36" s="43">
        <f>SUM(J36:L36)</f>
        <v>418372080</v>
      </c>
      <c r="N36" s="43">
        <f t="shared" si="44"/>
        <v>418372080</v>
      </c>
      <c r="O36" s="43">
        <f>+(N36+N35+N34)/3</f>
        <v>418372080</v>
      </c>
      <c r="P36" s="44"/>
      <c r="Q36" s="43">
        <f t="shared" si="45"/>
        <v>418372082</v>
      </c>
      <c r="R36" s="43">
        <v>0</v>
      </c>
      <c r="S36" s="43">
        <f t="shared" si="46"/>
        <v>418372082</v>
      </c>
      <c r="U36" s="44"/>
    </row>
    <row r="37" spans="1:21" ht="12.5" x14ac:dyDescent="0.25">
      <c r="A37" s="36" t="s">
        <v>45</v>
      </c>
      <c r="C37" s="6">
        <v>418597567</v>
      </c>
      <c r="D37" s="6">
        <v>0</v>
      </c>
      <c r="E37" s="6">
        <v>-64847</v>
      </c>
      <c r="F37" s="7">
        <f t="shared" si="47"/>
        <v>418532720</v>
      </c>
      <c r="G37" s="12">
        <f t="shared" si="48"/>
        <v>418419428</v>
      </c>
      <c r="H37" s="12">
        <f>+(G37+G36+G35+G34)/4</f>
        <v>418366674</v>
      </c>
      <c r="I37"/>
      <c r="J37" s="7">
        <f>+F37</f>
        <v>418532720</v>
      </c>
      <c r="K37" s="28">
        <v>64845</v>
      </c>
      <c r="L37" s="28">
        <v>0</v>
      </c>
      <c r="M37" s="7">
        <f t="shared" si="43"/>
        <v>418597565</v>
      </c>
      <c r="N37" s="12">
        <f t="shared" si="44"/>
        <v>418484822.5</v>
      </c>
      <c r="O37" s="12">
        <f>+(N37+N36+N35+N34)/4</f>
        <v>418400265.625</v>
      </c>
      <c r="P37" s="17"/>
      <c r="Q37" s="12">
        <f t="shared" si="45"/>
        <v>418597567</v>
      </c>
      <c r="R37" s="29">
        <v>0</v>
      </c>
      <c r="S37" s="12">
        <f t="shared" si="46"/>
        <v>418597567</v>
      </c>
      <c r="U37" s="17"/>
    </row>
    <row r="38" spans="1:21" ht="12.5" x14ac:dyDescent="0.25">
      <c r="A38" s="34" t="s">
        <v>46</v>
      </c>
      <c r="B38" s="17"/>
      <c r="C38" s="18">
        <v>418597567</v>
      </c>
      <c r="D38" s="18">
        <v>0</v>
      </c>
      <c r="E38" s="24">
        <v>-57473</v>
      </c>
      <c r="F38" s="19">
        <f>SUM(C38:E38)</f>
        <v>418540094</v>
      </c>
      <c r="G38" s="11">
        <f>+(F38+F37)/2</f>
        <v>418536407</v>
      </c>
      <c r="H38" s="11">
        <f>+G38</f>
        <v>418536407</v>
      </c>
      <c r="I38" s="17"/>
      <c r="J38" s="19">
        <f t="shared" ref="J38:J40" si="49">+F38</f>
        <v>418540094</v>
      </c>
      <c r="K38" s="19">
        <v>57471</v>
      </c>
      <c r="L38" s="19">
        <v>0</v>
      </c>
      <c r="M38" s="19">
        <f>SUM(J38:L38)</f>
        <v>418597565</v>
      </c>
      <c r="N38" s="11">
        <f>+(M38+M37)/2</f>
        <v>418597565</v>
      </c>
      <c r="O38" s="11">
        <f>+N38</f>
        <v>418597565</v>
      </c>
      <c r="P38" s="17"/>
      <c r="Q38" s="11">
        <f>+C38</f>
        <v>418597567</v>
      </c>
      <c r="R38" s="11">
        <v>0</v>
      </c>
      <c r="S38" s="11">
        <f>+Q38+R38</f>
        <v>418597567</v>
      </c>
      <c r="T38" s="17"/>
      <c r="U38" s="17"/>
    </row>
    <row r="39" spans="1:21" ht="12.5" x14ac:dyDescent="0.25">
      <c r="A39" s="35" t="s">
        <v>47</v>
      </c>
      <c r="C39" s="18">
        <v>418597567</v>
      </c>
      <c r="D39" s="18">
        <v>0</v>
      </c>
      <c r="E39" s="24">
        <v>-2438402</v>
      </c>
      <c r="F39" s="19">
        <f>SUM(C39:E39)</f>
        <v>416159165</v>
      </c>
      <c r="G39" s="11">
        <f t="shared" ref="G39:G41" si="50">+(F39+F38)/2</f>
        <v>417349629.5</v>
      </c>
      <c r="H39" s="11">
        <f>+(G39+G38)/2</f>
        <v>417943018.25</v>
      </c>
      <c r="I39" s="17"/>
      <c r="J39" s="19">
        <f t="shared" si="49"/>
        <v>416159165</v>
      </c>
      <c r="K39" s="30">
        <v>57471</v>
      </c>
      <c r="L39" s="19">
        <f>+L38</f>
        <v>0</v>
      </c>
      <c r="M39" s="19">
        <f t="shared" ref="M39" si="51">SUM(J39:L39)</f>
        <v>416216636</v>
      </c>
      <c r="N39" s="11">
        <f t="shared" ref="N39:N41" si="52">+(M39+M38)/2</f>
        <v>417407100.5</v>
      </c>
      <c r="O39" s="11">
        <f>+(N39+N38)/2</f>
        <v>418002332.75</v>
      </c>
      <c r="P39" s="17"/>
      <c r="Q39" s="11">
        <f>+C39</f>
        <v>418597567</v>
      </c>
      <c r="R39" s="31">
        <v>-2380929</v>
      </c>
      <c r="S39" s="11">
        <f t="shared" ref="S39:S41" si="53">+Q39+R39</f>
        <v>416216638</v>
      </c>
      <c r="T39" s="17"/>
      <c r="U39" s="17"/>
    </row>
    <row r="40" spans="1:21" s="38" customFormat="1" ht="12.5" x14ac:dyDescent="0.25">
      <c r="A40" s="35" t="s">
        <v>48</v>
      </c>
      <c r="C40" s="39">
        <v>415897567</v>
      </c>
      <c r="D40" s="40">
        <v>0</v>
      </c>
      <c r="E40" s="24">
        <v>-57473</v>
      </c>
      <c r="F40" s="41">
        <f>SUM(C40:E40)</f>
        <v>415840094</v>
      </c>
      <c r="G40" s="41">
        <f>+(F40+F39)/2</f>
        <v>415999629.5</v>
      </c>
      <c r="H40" s="41">
        <f>+(G40+G39+G38)/3</f>
        <v>417295222</v>
      </c>
      <c r="I40" s="42"/>
      <c r="J40" s="41">
        <f t="shared" si="49"/>
        <v>415840094</v>
      </c>
      <c r="K40" s="30">
        <v>57471</v>
      </c>
      <c r="L40" s="43">
        <f>+L39</f>
        <v>0</v>
      </c>
      <c r="M40" s="43">
        <f>SUM(J40:L40)</f>
        <v>415897565</v>
      </c>
      <c r="N40" s="43">
        <f t="shared" si="52"/>
        <v>416057100.5</v>
      </c>
      <c r="O40" s="43">
        <f>+(N40+N39+N38)/3</f>
        <v>417353922</v>
      </c>
      <c r="P40" s="44"/>
      <c r="Q40" s="43">
        <f t="shared" ref="Q40:Q41" si="54">+C40</f>
        <v>415897567</v>
      </c>
      <c r="R40" s="43">
        <v>0</v>
      </c>
      <c r="S40" s="43">
        <f t="shared" si="53"/>
        <v>415897567</v>
      </c>
      <c r="U40" s="44"/>
    </row>
    <row r="41" spans="1:21" ht="12.5" x14ac:dyDescent="0.25">
      <c r="A41" s="36" t="s">
        <v>49</v>
      </c>
      <c r="C41" s="6">
        <v>416155676</v>
      </c>
      <c r="D41" s="6">
        <v>0</v>
      </c>
      <c r="E41" s="32">
        <v>-50284</v>
      </c>
      <c r="F41" s="7">
        <f t="shared" ref="F41" si="55">SUM(C41:E41)</f>
        <v>416105392</v>
      </c>
      <c r="G41" s="12">
        <f t="shared" si="50"/>
        <v>415972743</v>
      </c>
      <c r="H41" s="12">
        <f>+(G41+G40+G39+G38)/4</f>
        <v>416964602.25</v>
      </c>
      <c r="I41"/>
      <c r="J41" s="7">
        <f>+F41</f>
        <v>416105392</v>
      </c>
      <c r="K41" s="28">
        <v>50282</v>
      </c>
      <c r="L41" s="28">
        <v>0</v>
      </c>
      <c r="M41" s="7">
        <f t="shared" ref="M41" si="56">SUM(J41:L41)</f>
        <v>416155674</v>
      </c>
      <c r="N41" s="12">
        <f t="shared" si="52"/>
        <v>416026619.5</v>
      </c>
      <c r="O41" s="12">
        <f>+(N41+N40+N39+N38)/4</f>
        <v>417022096.375</v>
      </c>
      <c r="P41" s="17"/>
      <c r="Q41" s="12">
        <f t="shared" si="54"/>
        <v>416155676</v>
      </c>
      <c r="R41" s="29">
        <v>0</v>
      </c>
      <c r="S41" s="12">
        <f t="shared" si="53"/>
        <v>416155676</v>
      </c>
      <c r="U41" s="17"/>
    </row>
    <row r="42" spans="1:21" ht="12.5" x14ac:dyDescent="0.25">
      <c r="A42" s="34" t="s">
        <v>50</v>
      </c>
      <c r="B42" s="17"/>
      <c r="C42" s="18">
        <v>416155676</v>
      </c>
      <c r="D42" s="18">
        <v>0</v>
      </c>
      <c r="E42" s="24">
        <v>-43490</v>
      </c>
      <c r="F42" s="19">
        <f>SUM(C42:E42)</f>
        <v>416112186</v>
      </c>
      <c r="G42" s="11">
        <f>+(F42+F41)/2</f>
        <v>416108789</v>
      </c>
      <c r="H42" s="11">
        <f>+G42</f>
        <v>416108789</v>
      </c>
      <c r="I42" s="17"/>
      <c r="J42" s="19">
        <f t="shared" ref="J42:J44" si="57">+F42</f>
        <v>416112186</v>
      </c>
      <c r="K42" s="19">
        <v>43488</v>
      </c>
      <c r="L42" s="19">
        <v>0</v>
      </c>
      <c r="M42" s="19">
        <f>SUM(J42:L42)</f>
        <v>416155674</v>
      </c>
      <c r="N42" s="11">
        <f>+(M42+M41)/2</f>
        <v>416155674</v>
      </c>
      <c r="O42" s="11">
        <f>+N42</f>
        <v>416155674</v>
      </c>
      <c r="P42" s="17"/>
      <c r="Q42" s="11">
        <f>+C42</f>
        <v>416155676</v>
      </c>
      <c r="R42" s="11">
        <v>0</v>
      </c>
      <c r="S42" s="11">
        <f>+Q42+R42</f>
        <v>416155676</v>
      </c>
      <c r="T42" s="17"/>
      <c r="U42" s="17"/>
    </row>
    <row r="43" spans="1:21" ht="12.5" x14ac:dyDescent="0.25">
      <c r="A43" s="35" t="s">
        <v>51</v>
      </c>
      <c r="C43" s="18">
        <v>416155676</v>
      </c>
      <c r="D43" s="18">
        <v>0</v>
      </c>
      <c r="E43" s="24">
        <v>-42285</v>
      </c>
      <c r="F43" s="19">
        <f>SUM(C43:E43)</f>
        <v>416113391</v>
      </c>
      <c r="G43" s="11">
        <f t="shared" ref="G43" si="58">+(F43+F42)/2</f>
        <v>416112788.5</v>
      </c>
      <c r="H43" s="11">
        <f>+(G43+G42)/2</f>
        <v>416110788.75</v>
      </c>
      <c r="I43" s="17"/>
      <c r="J43" s="19">
        <f t="shared" si="57"/>
        <v>416113391</v>
      </c>
      <c r="K43" s="30">
        <v>42283</v>
      </c>
      <c r="L43" s="19">
        <f>+L42</f>
        <v>0</v>
      </c>
      <c r="M43" s="19">
        <f t="shared" ref="M43" si="59">SUM(J43:L43)</f>
        <v>416155674</v>
      </c>
      <c r="N43" s="11">
        <f t="shared" ref="N43:N45" si="60">+(M43+M42)/2</f>
        <v>416155674</v>
      </c>
      <c r="O43" s="11">
        <f>+(N43+N42)/2</f>
        <v>416155674</v>
      </c>
      <c r="P43" s="17"/>
      <c r="Q43" s="11">
        <f>+C43</f>
        <v>416155676</v>
      </c>
      <c r="R43" s="31">
        <v>0</v>
      </c>
      <c r="S43" s="11">
        <f t="shared" ref="S43:S45" si="61">+Q43+R43</f>
        <v>416155676</v>
      </c>
      <c r="T43" s="17"/>
      <c r="U43" s="17"/>
    </row>
    <row r="44" spans="1:21" s="38" customFormat="1" ht="12.5" x14ac:dyDescent="0.25">
      <c r="A44" s="35" t="s">
        <v>52</v>
      </c>
      <c r="C44" s="39">
        <v>416155676</v>
      </c>
      <c r="D44" s="40">
        <v>0</v>
      </c>
      <c r="E44" s="24">
        <v>-42285</v>
      </c>
      <c r="F44" s="41">
        <f>SUM(C44:E44)</f>
        <v>416113391</v>
      </c>
      <c r="G44" s="41">
        <f>+(F44+F43)/2</f>
        <v>416113391</v>
      </c>
      <c r="H44" s="41">
        <f>+(G44+G43+G42)/3</f>
        <v>416111656.16666669</v>
      </c>
      <c r="I44" s="42"/>
      <c r="J44" s="41">
        <f t="shared" si="57"/>
        <v>416113391</v>
      </c>
      <c r="K44" s="30">
        <v>42283</v>
      </c>
      <c r="L44" s="43">
        <f>+L43</f>
        <v>0</v>
      </c>
      <c r="M44" s="43">
        <f>SUM(J44:L44)</f>
        <v>416155674</v>
      </c>
      <c r="N44" s="43">
        <f t="shared" si="60"/>
        <v>416155674</v>
      </c>
      <c r="O44" s="43">
        <f>+(N44+N43+N42)/3</f>
        <v>416155674</v>
      </c>
      <c r="P44" s="44"/>
      <c r="Q44" s="43">
        <f t="shared" ref="Q44:Q45" si="62">+C44</f>
        <v>416155676</v>
      </c>
      <c r="R44" s="43">
        <v>0</v>
      </c>
      <c r="S44" s="43">
        <f t="shared" si="61"/>
        <v>416155676</v>
      </c>
      <c r="U44" s="44"/>
    </row>
    <row r="45" spans="1:21" ht="12.5" x14ac:dyDescent="0.25">
      <c r="A45" s="36" t="s">
        <v>53</v>
      </c>
      <c r="C45" s="6">
        <v>416394642</v>
      </c>
      <c r="D45" s="6">
        <v>0</v>
      </c>
      <c r="E45" s="45">
        <v>-38607</v>
      </c>
      <c r="F45" s="46">
        <f t="shared" ref="F45" si="63">SUM(C45:E45)</f>
        <v>416356035</v>
      </c>
      <c r="G45" s="46">
        <f t="shared" ref="G45" si="64">+(F45+F44)/2</f>
        <v>416234713</v>
      </c>
      <c r="H45" s="46">
        <f>+(G45+G44+G43+G42)/4</f>
        <v>416142420.375</v>
      </c>
      <c r="I45" s="38"/>
      <c r="J45" s="46">
        <f>+F45</f>
        <v>416356035</v>
      </c>
      <c r="K45" s="47">
        <f>-E45-2</f>
        <v>38605</v>
      </c>
      <c r="L45" s="28">
        <v>0</v>
      </c>
      <c r="M45" s="7">
        <f t="shared" ref="M45" si="65">SUM(J45:L45)</f>
        <v>416394640</v>
      </c>
      <c r="N45" s="12">
        <f t="shared" si="60"/>
        <v>416275157</v>
      </c>
      <c r="O45" s="12">
        <f>+(N45+N44+N43+N42)/4</f>
        <v>416185544.75</v>
      </c>
      <c r="P45" s="17"/>
      <c r="Q45" s="12">
        <f t="shared" si="62"/>
        <v>416394642</v>
      </c>
      <c r="R45" s="29">
        <v>0</v>
      </c>
      <c r="S45" s="12">
        <f t="shared" si="61"/>
        <v>416394642</v>
      </c>
      <c r="U45" s="17"/>
    </row>
    <row r="46" spans="1:21" ht="12.5" x14ac:dyDescent="0.25">
      <c r="A46" s="34" t="s">
        <v>54</v>
      </c>
      <c r="B46" s="17"/>
      <c r="C46" s="18">
        <v>416394642</v>
      </c>
      <c r="D46" s="18">
        <v>0</v>
      </c>
      <c r="E46" s="24">
        <v>-28373</v>
      </c>
      <c r="F46" s="19">
        <f>SUM(C46:E46)</f>
        <v>416366269</v>
      </c>
      <c r="G46" s="11">
        <f>+(F46+F45)/2</f>
        <v>416361152</v>
      </c>
      <c r="H46" s="11">
        <f>+G46</f>
        <v>416361152</v>
      </c>
      <c r="I46" s="17"/>
      <c r="J46" s="19">
        <f t="shared" ref="J46:J48" si="66">+F46</f>
        <v>416366269</v>
      </c>
      <c r="K46" s="19">
        <f t="shared" ref="K46:K48" si="67">-E46-2</f>
        <v>28371</v>
      </c>
      <c r="L46" s="19">
        <v>0</v>
      </c>
      <c r="M46" s="19">
        <f>SUM(J46:L46)</f>
        <v>416394640</v>
      </c>
      <c r="N46" s="11">
        <f>+(M46+M45)/2</f>
        <v>416394640</v>
      </c>
      <c r="O46" s="11">
        <f>+N46</f>
        <v>416394640</v>
      </c>
      <c r="P46" s="17"/>
      <c r="Q46" s="11">
        <f>+C46</f>
        <v>416394642</v>
      </c>
      <c r="R46" s="11">
        <v>0</v>
      </c>
      <c r="S46" s="11">
        <f>+Q46+R46</f>
        <v>416394642</v>
      </c>
      <c r="T46" s="17"/>
      <c r="U46" s="17"/>
    </row>
    <row r="47" spans="1:21" ht="12.5" x14ac:dyDescent="0.25">
      <c r="A47" s="35" t="s">
        <v>55</v>
      </c>
      <c r="C47" s="18">
        <v>416394642</v>
      </c>
      <c r="D47" s="18">
        <v>0</v>
      </c>
      <c r="E47" s="24">
        <v>-24817</v>
      </c>
      <c r="F47" s="19">
        <f>SUM(C47:E47)</f>
        <v>416369825</v>
      </c>
      <c r="G47" s="11">
        <f t="shared" ref="G47" si="68">+(F47+F46)/2</f>
        <v>416368047</v>
      </c>
      <c r="H47" s="11">
        <f>+(G47+G46)/2</f>
        <v>416364599.5</v>
      </c>
      <c r="I47" s="17"/>
      <c r="J47" s="19">
        <f t="shared" si="66"/>
        <v>416369825</v>
      </c>
      <c r="K47" s="30">
        <f t="shared" si="67"/>
        <v>24815</v>
      </c>
      <c r="L47" s="19">
        <f>+L46</f>
        <v>0</v>
      </c>
      <c r="M47" s="19">
        <f t="shared" ref="M47" si="69">SUM(J47:L47)</f>
        <v>416394640</v>
      </c>
      <c r="N47" s="11">
        <f t="shared" ref="N47:N49" si="70">+(M47+M46)/2</f>
        <v>416394640</v>
      </c>
      <c r="O47" s="11">
        <f>+(N47+N46)/2</f>
        <v>416394640</v>
      </c>
      <c r="P47" s="17"/>
      <c r="Q47" s="11">
        <f>+C47</f>
        <v>416394642</v>
      </c>
      <c r="R47" s="31">
        <v>0</v>
      </c>
      <c r="S47" s="11">
        <f t="shared" ref="S47:S49" si="71">+Q47+R47</f>
        <v>416394642</v>
      </c>
      <c r="T47" s="17"/>
      <c r="U47" s="17"/>
    </row>
    <row r="48" spans="1:21" s="38" customFormat="1" ht="12.5" x14ac:dyDescent="0.25">
      <c r="A48" s="35" t="s">
        <v>56</v>
      </c>
      <c r="C48" s="39">
        <v>416394642</v>
      </c>
      <c r="D48" s="40">
        <v>0</v>
      </c>
      <c r="E48" s="24">
        <v>-21575</v>
      </c>
      <c r="F48" s="41">
        <f>SUM(C48:E48)</f>
        <v>416373067</v>
      </c>
      <c r="G48" s="41">
        <f>+(F48+F47)/2</f>
        <v>416371446</v>
      </c>
      <c r="H48" s="41">
        <f>+(G48+G47+G46)/3</f>
        <v>416366881.66666669</v>
      </c>
      <c r="I48" s="42"/>
      <c r="J48" s="41">
        <f t="shared" si="66"/>
        <v>416373067</v>
      </c>
      <c r="K48" s="30">
        <f t="shared" si="67"/>
        <v>21573</v>
      </c>
      <c r="L48" s="43">
        <f>+L47</f>
        <v>0</v>
      </c>
      <c r="M48" s="43">
        <f>SUM(J48:L48)</f>
        <v>416394640</v>
      </c>
      <c r="N48" s="43">
        <f t="shared" si="70"/>
        <v>416394640</v>
      </c>
      <c r="O48" s="43">
        <f>+(N48+N47+N46)/3</f>
        <v>416394640</v>
      </c>
      <c r="P48" s="44"/>
      <c r="Q48" s="43">
        <f t="shared" ref="Q48:Q49" si="72">+C48</f>
        <v>416394642</v>
      </c>
      <c r="R48" s="43">
        <v>0</v>
      </c>
      <c r="S48" s="43">
        <f t="shared" si="71"/>
        <v>416394642</v>
      </c>
      <c r="U48" s="44"/>
    </row>
    <row r="49" spans="1:21" ht="12.5" x14ac:dyDescent="0.25">
      <c r="A49" s="36" t="s">
        <v>57</v>
      </c>
      <c r="C49" s="6">
        <v>416694558</v>
      </c>
      <c r="D49" s="6">
        <v>0</v>
      </c>
      <c r="E49" s="45">
        <v>-20795</v>
      </c>
      <c r="F49" s="46">
        <f t="shared" ref="F49" si="73">SUM(C49:E49)</f>
        <v>416673763</v>
      </c>
      <c r="G49" s="46">
        <f t="shared" ref="G49" si="74">+(F49+F48)/2</f>
        <v>416523415</v>
      </c>
      <c r="H49" s="46">
        <f>+(G49+G48+G47+G46)/4</f>
        <v>416406015</v>
      </c>
      <c r="I49" s="38"/>
      <c r="J49" s="46">
        <f>+F49</f>
        <v>416673763</v>
      </c>
      <c r="K49" s="47">
        <f>-E49-2</f>
        <v>20793</v>
      </c>
      <c r="L49" s="28">
        <v>0</v>
      </c>
      <c r="M49" s="7">
        <f t="shared" ref="M49" si="75">SUM(J49:L49)</f>
        <v>416694556</v>
      </c>
      <c r="N49" s="12">
        <f t="shared" si="70"/>
        <v>416544598</v>
      </c>
      <c r="O49" s="12">
        <f>+(N49+N48+N47+N46)/4</f>
        <v>416432129.5</v>
      </c>
      <c r="P49" s="17"/>
      <c r="Q49" s="12">
        <f t="shared" si="72"/>
        <v>416694558</v>
      </c>
      <c r="R49" s="29">
        <v>0</v>
      </c>
      <c r="S49" s="12">
        <f t="shared" si="71"/>
        <v>416694558</v>
      </c>
      <c r="U49" s="17"/>
    </row>
    <row r="50" spans="1:21" ht="12.5" x14ac:dyDescent="0.25">
      <c r="A50" s="34" t="s">
        <v>58</v>
      </c>
      <c r="B50" s="17"/>
      <c r="C50" s="18">
        <v>416694558</v>
      </c>
      <c r="D50" s="18">
        <v>0</v>
      </c>
      <c r="E50" s="24">
        <v>-861</v>
      </c>
      <c r="F50" s="19">
        <f ca="1">SUM(C50:E50)</f>
        <v>416693697</v>
      </c>
      <c r="G50" s="11">
        <f ca="1">+(F50+F49)/2</f>
        <v>416683730</v>
      </c>
      <c r="H50" s="11">
        <f ca="1">+G50</f>
        <v>416683730</v>
      </c>
      <c r="I50" s="17"/>
      <c r="J50" s="19">
        <f t="shared" ref="J50:J52" ca="1" si="76">+F50</f>
        <v>416693697</v>
      </c>
      <c r="K50" s="19">
        <f t="shared" ref="K50:K52" ca="1" si="77">-E50-2</f>
        <v>859</v>
      </c>
      <c r="L50" s="19">
        <v>0</v>
      </c>
      <c r="M50" s="19">
        <f ca="1">SUM(J50:L50)</f>
        <v>416694556</v>
      </c>
      <c r="N50" s="11">
        <f ca="1">+(M50+M49)/2</f>
        <v>416694556</v>
      </c>
      <c r="O50" s="11">
        <f ca="1">+N50</f>
        <v>416694556</v>
      </c>
      <c r="P50" s="17"/>
      <c r="Q50" s="11">
        <f ca="1">+C50</f>
        <v>416694558</v>
      </c>
      <c r="R50" s="11">
        <v>0</v>
      </c>
      <c r="S50" s="11">
        <f ca="1">+Q50+R50</f>
        <v>416694558</v>
      </c>
      <c r="T50" s="17"/>
      <c r="U50" s="17"/>
    </row>
    <row r="51" spans="1:21" ht="12.5" hidden="1" x14ac:dyDescent="0.25">
      <c r="A51" s="35" t="s">
        <v>59</v>
      </c>
      <c r="C51" s="18">
        <v>416694558</v>
      </c>
      <c r="D51" s="18">
        <v>0</v>
      </c>
      <c r="E51" s="24"/>
      <c r="F51" s="19">
        <f ca="1">SUM(C51:E51)</f>
        <v>416694558</v>
      </c>
      <c r="G51" s="11">
        <f t="shared" ref="G51" ca="1" si="78">+(F51+F50)/2</f>
        <v>416694127.5</v>
      </c>
      <c r="H51" s="11">
        <f ca="1">+(G51+G50)/2</f>
        <v>416688928.75</v>
      </c>
      <c r="I51" s="17"/>
      <c r="J51" s="19">
        <f t="shared" ca="1" si="76"/>
        <v>416694558</v>
      </c>
      <c r="K51" s="30">
        <f t="shared" ca="1" si="77"/>
        <v>-2</v>
      </c>
      <c r="L51" s="19">
        <f ca="1">+L50</f>
        <v>0</v>
      </c>
      <c r="M51" s="19">
        <f t="shared" ref="M51" ca="1" si="79">SUM(J51:L51)</f>
        <v>416694556</v>
      </c>
      <c r="N51" s="11">
        <f t="shared" ref="N51:N53" ca="1" si="80">+(M51+M50)/2</f>
        <v>416694556</v>
      </c>
      <c r="O51" s="11">
        <f ca="1">+(N51+N50)/2</f>
        <v>416694556</v>
      </c>
      <c r="P51" s="17"/>
      <c r="Q51" s="11">
        <f ca="1">+C51</f>
        <v>416694558</v>
      </c>
      <c r="R51" s="31">
        <v>0</v>
      </c>
      <c r="S51" s="11">
        <f t="shared" ref="S51:S53" ca="1" si="81">+Q51+R51</f>
        <v>416694558</v>
      </c>
      <c r="T51" s="17"/>
      <c r="U51" s="17"/>
    </row>
    <row r="52" spans="1:21" s="38" customFormat="1" ht="12.5" hidden="1" x14ac:dyDescent="0.25">
      <c r="A52" s="35" t="s">
        <v>60</v>
      </c>
      <c r="C52" s="39">
        <v>416694558</v>
      </c>
      <c r="D52" s="40">
        <v>0</v>
      </c>
      <c r="E52" s="24"/>
      <c r="F52" s="41">
        <f ca="1">SUM(C52:E52)</f>
        <v>416694558</v>
      </c>
      <c r="G52" s="41">
        <f ca="1">+(F52+F51)/2</f>
        <v>416694558</v>
      </c>
      <c r="H52" s="41">
        <f ca="1">+(G52+G51+G50)/3</f>
        <v>416690805.16666669</v>
      </c>
      <c r="I52" s="42"/>
      <c r="J52" s="41">
        <f t="shared" ca="1" si="76"/>
        <v>416694558</v>
      </c>
      <c r="K52" s="30">
        <f t="shared" ca="1" si="77"/>
        <v>-2</v>
      </c>
      <c r="L52" s="43">
        <f ca="1">+L51</f>
        <v>0</v>
      </c>
      <c r="M52" s="43">
        <f ca="1">SUM(J52:L52)</f>
        <v>416694556</v>
      </c>
      <c r="N52" s="43">
        <f t="shared" ca="1" si="80"/>
        <v>416694556</v>
      </c>
      <c r="O52" s="43">
        <f ca="1">+(N52+N51+N50)/3</f>
        <v>416694556</v>
      </c>
      <c r="P52" s="44"/>
      <c r="Q52" s="43">
        <f t="shared" ref="Q52:Q53" ca="1" si="82">+C52</f>
        <v>416694558</v>
      </c>
      <c r="R52" s="43">
        <v>0</v>
      </c>
      <c r="S52" s="43">
        <f t="shared" ca="1" si="81"/>
        <v>416694558</v>
      </c>
      <c r="U52" s="44"/>
    </row>
    <row r="53" spans="1:21" ht="12.5" hidden="1" x14ac:dyDescent="0.25">
      <c r="A53" s="36" t="s">
        <v>61</v>
      </c>
      <c r="C53" s="6">
        <v>416694558</v>
      </c>
      <c r="D53" s="6">
        <v>0</v>
      </c>
      <c r="E53" s="45"/>
      <c r="F53" s="46">
        <f t="shared" ref="F53" ca="1" si="83">SUM(C53:E53)</f>
        <v>416694558</v>
      </c>
      <c r="G53" s="46">
        <f t="shared" ref="G53" ca="1" si="84">+(F53+F52)/2</f>
        <v>416694558</v>
      </c>
      <c r="H53" s="46">
        <f ca="1">+(G53+G52+G51+G50)/4</f>
        <v>416691743.375</v>
      </c>
      <c r="I53" s="38"/>
      <c r="J53" s="46">
        <f ca="1">+F53</f>
        <v>416694558</v>
      </c>
      <c r="K53" s="47">
        <f ca="1">-E53-2</f>
        <v>-2</v>
      </c>
      <c r="L53" s="28">
        <v>0</v>
      </c>
      <c r="M53" s="7">
        <f t="shared" ref="M53" ca="1" si="85">SUM(J53:L53)</f>
        <v>416694556</v>
      </c>
      <c r="N53" s="12">
        <f t="shared" ca="1" si="80"/>
        <v>416694556</v>
      </c>
      <c r="O53" s="12">
        <f ca="1">+(N53+N52+N51+N50)/4</f>
        <v>416694556</v>
      </c>
      <c r="P53" s="17"/>
      <c r="Q53" s="12">
        <f t="shared" ca="1" si="82"/>
        <v>416694558</v>
      </c>
      <c r="R53" s="29">
        <v>0</v>
      </c>
      <c r="S53" s="12">
        <f t="shared" ca="1" si="81"/>
        <v>416694558</v>
      </c>
      <c r="U53" s="17"/>
    </row>
  </sheetData>
  <phoneticPr fontId="0" type="noConversion"/>
  <pageMargins left="0.75" right="0.75" top="1" bottom="1" header="0.5" footer="0.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 of shares</vt:lpstr>
      <vt:lpstr>'No of shares'!Print_Area</vt:lpstr>
    </vt:vector>
  </TitlesOfParts>
  <Company>KBC Bank &amp; Verzekeringen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STERCKX CHRISTEL</dc:creator>
  <cp:lastModifiedBy>Agneesens Dominique</cp:lastModifiedBy>
  <cp:lastPrinted>2021-05-03T06:36:24Z</cp:lastPrinted>
  <dcterms:created xsi:type="dcterms:W3CDTF">2005-03-14T09:53:01Z</dcterms:created>
  <dcterms:modified xsi:type="dcterms:W3CDTF">2021-05-03T06:36:41Z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06c849b-9b90-4db4-ab33-7a20c7ff9110_Enabled">
    <vt:lpwstr>True</vt:lpwstr>
  </property>
  <property fmtid="{D5CDD505-2E9C-101B-9397-08002B2CF9AE}" pid="3" name="MSIP_Label_c06c849b-9b90-4db4-ab33-7a20c7ff9110_SiteId">
    <vt:lpwstr>64af2aee-7d6c-49ac-a409-192d3fee73b8</vt:lpwstr>
  </property>
  <property fmtid="{D5CDD505-2E9C-101B-9397-08002B2CF9AE}" pid="4" name="MSIP_Label_c06c849b-9b90-4db4-ab33-7a20c7ff9110_Ref">
    <vt:lpwstr>https://api.informationprotection.azure.com/api/64af2aee-7d6c-49ac-a409-192d3fee73b8</vt:lpwstr>
  </property>
  <property fmtid="{D5CDD505-2E9C-101B-9397-08002B2CF9AE}" pid="5" name="MSIP_Label_c06c849b-9b90-4db4-ab33-7a20c7ff9110_Owner">
    <vt:lpwstr>JA75278@KBC-GROUP.COM</vt:lpwstr>
  </property>
  <property fmtid="{D5CDD505-2E9C-101B-9397-08002B2CF9AE}" pid="6" name="MSIP_Label_c06c849b-9b90-4db4-ab33-7a20c7ff9110_SetDate">
    <vt:lpwstr>2018-01-04T17:12:02.0042219+01:00</vt:lpwstr>
  </property>
  <property fmtid="{D5CDD505-2E9C-101B-9397-08002B2CF9AE}" pid="7" name="MSIP_Label_c06c849b-9b90-4db4-ab33-7a20c7ff9110_Name">
    <vt:lpwstr>Strictly Confidential</vt:lpwstr>
  </property>
  <property fmtid="{D5CDD505-2E9C-101B-9397-08002B2CF9AE}" pid="8" name="MSIP_Label_c06c849b-9b90-4db4-ab33-7a20c7ff9110_Application">
    <vt:lpwstr>Microsoft Azure Information Protection</vt:lpwstr>
  </property>
  <property fmtid="{D5CDD505-2E9C-101B-9397-08002B2CF9AE}" pid="9" name="MSIP_Label_c06c849b-9b90-4db4-ab33-7a20c7ff9110_Extended_MSFT_Method">
    <vt:lpwstr>Manual</vt:lpwstr>
  </property>
  <property fmtid="{D5CDD505-2E9C-101B-9397-08002B2CF9AE}" pid="10" name="Sensitivity">
    <vt:lpwstr>Strictly Confidential</vt:lpwstr>
  </property>
</Properties>
</file>